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ABBD81C7-D54E-4257-B80B-2C04B656ECBD}" xr6:coauthVersionLast="36" xr6:coauthVersionMax="36" xr10:uidLastSave="{00000000-0000-0000-0000-000000000000}"/>
  <bookViews>
    <workbookView xWindow="0" yWindow="0" windowWidth="28800" windowHeight="11325" activeTab="3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externalReferences>
    <externalReference r:id="rId6"/>
  </externalReference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Title!$2:$28</definedName>
    <definedName name="_xlnm.Print_Area" localSheetId="3">Part2!$A$1:$H$56</definedName>
  </definedNames>
  <calcPr calcId="191029"/>
</workbook>
</file>

<file path=xl/calcChain.xml><?xml version="1.0" encoding="utf-8"?>
<calcChain xmlns="http://schemas.openxmlformats.org/spreadsheetml/2006/main">
  <c r="D53" i="4" l="1"/>
  <c r="D48" i="4" l="1"/>
  <c r="E48" i="4" s="1"/>
  <c r="F48" i="4" s="1"/>
  <c r="F49" i="4"/>
  <c r="F45" i="4"/>
  <c r="F44" i="4"/>
  <c r="E49" i="4"/>
  <c r="E47" i="4"/>
  <c r="F47" i="4" s="1"/>
  <c r="E46" i="4"/>
  <c r="F46" i="4" s="1"/>
  <c r="E45" i="4"/>
  <c r="E44" i="4"/>
  <c r="D43" i="4"/>
  <c r="F43" i="4" l="1"/>
  <c r="D42" i="4"/>
  <c r="E43" i="4"/>
  <c r="J23" i="3"/>
  <c r="K23" i="3" s="1"/>
  <c r="P11" i="2"/>
  <c r="O11" i="2"/>
  <c r="N11" i="2"/>
  <c r="M11" i="2"/>
  <c r="F42" i="4" l="1"/>
  <c r="E42" i="4"/>
  <c r="L23" i="3"/>
  <c r="D22" i="4"/>
  <c r="J17" i="3"/>
  <c r="O9" i="2"/>
  <c r="O10" i="2"/>
  <c r="M9" i="2"/>
  <c r="M10" i="2"/>
  <c r="D24" i="4" l="1"/>
  <c r="D25" i="4"/>
  <c r="D15" i="4" l="1"/>
  <c r="D37" i="4" l="1"/>
  <c r="D26" i="4"/>
  <c r="K17" i="3" l="1"/>
  <c r="L17" i="3" l="1"/>
  <c r="D21" i="4" l="1"/>
  <c r="E27" i="4"/>
  <c r="F27" i="4"/>
  <c r="O8" i="2" l="1"/>
  <c r="M8" i="2"/>
  <c r="L11" i="3" l="1"/>
  <c r="L5" i="3"/>
  <c r="K5" i="3"/>
  <c r="K11" i="3"/>
  <c r="L6" i="3"/>
  <c r="K6" i="3"/>
  <c r="D39" i="4" l="1"/>
  <c r="E39" i="4" s="1"/>
  <c r="F39" i="4" l="1"/>
  <c r="D28" i="4"/>
  <c r="D20" i="4" s="1"/>
  <c r="F38" i="4" l="1"/>
  <c r="E38" i="4"/>
  <c r="F35" i="4"/>
  <c r="F36" i="4"/>
  <c r="F34" i="4"/>
  <c r="E35" i="4"/>
  <c r="E36" i="4"/>
  <c r="E34" i="4"/>
  <c r="E26" i="4"/>
  <c r="E16" i="4"/>
  <c r="F16" i="4" s="1"/>
  <c r="E22" i="4"/>
  <c r="F22" i="4" s="1"/>
  <c r="F24" i="4"/>
  <c r="F25" i="4"/>
  <c r="F23" i="4"/>
  <c r="E24" i="4"/>
  <c r="E25" i="4"/>
  <c r="E23" i="4"/>
  <c r="F13" i="4"/>
  <c r="F14" i="4"/>
  <c r="F12" i="4"/>
  <c r="E13" i="4"/>
  <c r="E14" i="4"/>
  <c r="E12" i="4"/>
  <c r="E21" i="4" l="1"/>
  <c r="F21" i="4"/>
  <c r="E15" i="4"/>
  <c r="F17" i="4"/>
  <c r="E17" i="4"/>
  <c r="F15" i="4"/>
  <c r="F26" i="4"/>
  <c r="F37" i="4"/>
  <c r="E37" i="4"/>
  <c r="F28" i="4" l="1"/>
  <c r="E28" i="4"/>
  <c r="E20" i="4" l="1"/>
  <c r="F20" i="4"/>
  <c r="F11" i="4" l="1"/>
  <c r="F10" i="4" s="1"/>
  <c r="E11" i="4"/>
  <c r="E10" i="4" s="1"/>
  <c r="D10" i="4"/>
  <c r="D9" i="4" s="1"/>
  <c r="F9" i="4" l="1"/>
  <c r="E9" i="4"/>
  <c r="F33" i="4"/>
  <c r="F32" i="4" s="1"/>
  <c r="E33" i="4"/>
  <c r="E32" i="4" s="1"/>
  <c r="D32" i="4"/>
  <c r="D31" i="4" s="1"/>
  <c r="D6" i="4" s="1"/>
  <c r="E31" i="4" l="1"/>
  <c r="E6" i="4" s="1"/>
  <c r="F31" i="4"/>
  <c r="F6" i="4" s="1"/>
  <c r="E51" i="4"/>
  <c r="F51" i="4"/>
  <c r="F53" i="4" l="1"/>
  <c r="E53" i="4"/>
</calcChain>
</file>

<file path=xl/sharedStrings.xml><?xml version="1.0" encoding="utf-8"?>
<sst xmlns="http://schemas.openxmlformats.org/spreadsheetml/2006/main" count="715" uniqueCount="200">
  <si>
    <t/>
  </si>
  <si>
    <t>"Приложение 1 к постановлению 
Правительства Тверской области 
от ________  №     -пп"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</si>
  <si>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</si>
  <si>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</si>
  <si>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</si>
  <si>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</si>
  <si>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</si>
  <si>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</si>
  <si>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</si>
  <si>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</si>
  <si>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</si>
  <si>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</si>
  <si>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</si>
  <si>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</si>
  <si>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</si>
  <si>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</si>
  <si>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</si>
  <si>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</si>
  <si>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</si>
  <si>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</si>
  <si>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</si>
  <si>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</si>
  <si>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</si>
  <si>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</si>
  <si>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</si>
  <si>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</si>
  <si>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</si>
  <si>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</si>
  <si>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</si>
  <si>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</si>
  <si>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</si>
  <si>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</si>
  <si>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</si>
  <si>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</si>
  <si>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</si>
  <si>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</si>
  <si>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</si>
  <si>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</si>
  <si>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</si>
  <si>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</si>
  <si>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</si>
  <si>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</si>
  <si>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</si>
  <si>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</si>
  <si>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</si>
  <si>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</si>
  <si>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</si>
  <si>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</si>
  <si>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</si>
  <si>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</si>
  <si>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</si>
  <si>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Очно</t>
  </si>
  <si>
    <t>Численность граждан, получивших социальные услуги</t>
  </si>
  <si>
    <t>Человек</t>
  </si>
  <si>
    <t>Предоставление социально-психологических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</si>
  <si>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</si>
  <si>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</si>
  <si>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</si>
  <si>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</si>
  <si>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</si>
  <si>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</si>
  <si>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</si>
  <si>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</si>
  <si>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</si>
  <si>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</si>
  <si>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</si>
  <si>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</si>
  <si>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</si>
  <si>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</si>
  <si>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</si>
  <si>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</si>
  <si>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</si>
  <si>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</si>
  <si>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</si>
  <si>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</si>
  <si>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</si>
  <si>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</si>
  <si>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</si>
  <si>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</si>
  <si>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</si>
  <si>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</si>
  <si>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</si>
  <si>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</si>
  <si>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</si>
  <si>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</si>
  <si>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</si>
  <si>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</si>
  <si>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</si>
  <si>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</si>
  <si>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</si>
  <si>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</si>
  <si>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</si>
  <si>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</si>
  <si>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</si>
  <si>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</si>
  <si>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</si>
  <si>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</si>
  <si>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</si>
  <si>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</si>
  <si>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</si>
  <si>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</si>
  <si>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</si>
  <si>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</si>
  <si>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</si>
  <si>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</si>
  <si>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</si>
  <si>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</si>
  <si>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</si>
  <si>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</si>
  <si>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</si>
  <si>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</si>
  <si>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</si>
  <si>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</si>
  <si>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</si>
  <si>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</si>
  <si>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</si>
  <si>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</si>
  <si>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</si>
  <si>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</si>
  <si>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</si>
  <si>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</si>
  <si>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</si>
  <si>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</si>
  <si>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</si>
  <si>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</si>
  <si>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</si>
  <si>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</si>
  <si>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</si>
  <si>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</si>
  <si>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</si>
  <si>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</si>
  <si>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</si>
  <si>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</si>
  <si>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</si>
  <si>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</si>
  <si>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</si>
  <si>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</si>
  <si>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</si>
  <si>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</si>
  <si>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</si>
  <si>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</si>
  <si>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</si>
  <si>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</si>
  <si>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</si>
  <si>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</si>
  <si>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</si>
  <si>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</si>
  <si>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</si>
  <si>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</si>
  <si>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</si>
  <si>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</si>
  <si>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</si>
  <si>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</si>
  <si>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</si>
  <si>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</si>
  <si>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</si>
  <si>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</si>
  <si>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</si>
  <si>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</si>
  <si>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</si>
  <si>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</si>
  <si>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</t>
  </si>
  <si>
    <t>Предоставление социального обслуживания в полустационарной форме</t>
  </si>
  <si>
    <t>280000000120003330522046001301600001000100101</t>
  </si>
  <si>
    <t>280000000120003330522046001301500001002100101</t>
  </si>
  <si>
    <t>280000000120003330532003000000000001009100101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</si>
  <si>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</si>
  <si>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Совершеннолетние дееспособные граждане, желающие принять ребёнка (детей) на воспитание</t>
  </si>
  <si>
    <t>Об основах социального обслуживания граждан в Российской Федерации</t>
  </si>
  <si>
    <t xml:space="preserve">государственное бюджетное учреждение "Тверской областной Центр социальной помощи семье и детям" </t>
  </si>
  <si>
    <t>2022 год 
(1-й год планового периода)</t>
  </si>
  <si>
    <t>2021 год 
(очередной финансовый год)</t>
  </si>
  <si>
    <t>2023 год
 (2-й год планового периода)</t>
  </si>
  <si>
    <t xml:space="preserve">Миронова Лариса Михайловна </t>
  </si>
  <si>
    <t>Заместитель  Министра демографической и семейной политики Тверской области</t>
  </si>
  <si>
    <t>«__» декабря   2021 г.</t>
  </si>
  <si>
    <t>Морозова Ирина Николаевна</t>
  </si>
  <si>
    <t>Рапохин Михаил Геннадьевич</t>
  </si>
  <si>
    <t>на 2022 год и плановый период 2023-2024 годов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</si>
  <si>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</si>
  <si>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</si>
  <si>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</si>
  <si>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22889000Р69100300002001</t>
  </si>
  <si>
    <t>Социальное сопровождение граждан нуждающихся в социальном обслуживании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</si>
  <si>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семье;Гражданин при отсутствии работы и средств к существованию;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</si>
  <si>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Семей</t>
  </si>
  <si>
    <t>4.1.</t>
  </si>
  <si>
    <t>4.2.</t>
  </si>
  <si>
    <t>4.3.</t>
  </si>
  <si>
    <t>4.3.1.</t>
  </si>
  <si>
    <t>4.3.1.1.</t>
  </si>
  <si>
    <t>4.3.1.2.</t>
  </si>
  <si>
    <t>4.3.1.3.</t>
  </si>
  <si>
    <t>4.3.1.4..</t>
  </si>
  <si>
    <t>4.3.2.</t>
  </si>
  <si>
    <t>4.3.3.</t>
  </si>
  <si>
    <t>4.3.4.</t>
  </si>
  <si>
    <t>4.3 = 4.3.1 x 4.3.2 - 4.3.4 x 4.3.3</t>
  </si>
  <si>
    <t>4.3.1 = 4.3.1.1 x 4.3.1.2 x 4.3.1.3 x 4.3.1.4</t>
  </si>
  <si>
    <t xml:space="preserve">1 = 1.3 + 2.3 + 3.3+4.3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</si>
</sst>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6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7E5F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9" fillId="0" borderId="0">
      <alignment vertical="top" wrapText="1"/>
    </xf>
  </cellStyleXfs>
  <cellXfs count="97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7" fillId="0" borderId="9" xfId="1" applyFont="1" applyBorder="1" applyAlignment="1">
      <alignment horizontal="center" vertical="center" textRotation="90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Alignment="1">
      <alignment horizontal="right" wrapText="1"/>
    </xf>
    <xf numFmtId="0" fontId="11" fillId="0" borderId="9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vertical="top" wrapText="1"/>
    </xf>
    <xf numFmtId="0" fontId="11" fillId="0" borderId="14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4" fontId="12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11" fillId="0" borderId="9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49" fontId="13" fillId="0" borderId="9" xfId="0" applyNumberFormat="1" applyFont="1" applyFill="1" applyBorder="1" applyAlignment="1" applyProtection="1">
      <alignment vertical="top" wrapText="1"/>
      <protection hidden="1"/>
    </xf>
    <xf numFmtId="164" fontId="7" fillId="0" borderId="9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9" fillId="2" borderId="0" xfId="2" applyNumberFormat="1" applyFill="1" applyAlignment="1">
      <alignment horizontal="left" wrapText="1"/>
    </xf>
    <xf numFmtId="4" fontId="14" fillId="2" borderId="3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center" wrapText="1"/>
    </xf>
    <xf numFmtId="0" fontId="0" fillId="2" borderId="3" xfId="0" applyNumberFormat="1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165" fontId="0" fillId="2" borderId="3" xfId="0" applyNumberFormat="1" applyFont="1" applyFill="1" applyBorder="1" applyAlignment="1">
      <alignment vertical="top" wrapText="1"/>
    </xf>
    <xf numFmtId="166" fontId="7" fillId="2" borderId="9" xfId="0" applyNumberFormat="1" applyFont="1" applyFill="1" applyBorder="1" applyAlignment="1">
      <alignment horizontal="right" vertical="center"/>
    </xf>
    <xf numFmtId="4" fontId="15" fillId="2" borderId="3" xfId="0" applyNumberFormat="1" applyFont="1" applyFill="1" applyBorder="1" applyAlignment="1">
      <alignment vertical="top" wrapText="1"/>
    </xf>
    <xf numFmtId="49" fontId="6" fillId="3" borderId="4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vertical="top" wrapText="1"/>
    </xf>
    <xf numFmtId="0" fontId="6" fillId="3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0" xfId="0" applyNumberFormat="1" applyFont="1" applyFill="1" applyAlignment="1">
      <alignment horizontal="right" wrapText="1"/>
    </xf>
    <xf numFmtId="49" fontId="7" fillId="2" borderId="9" xfId="0" applyNumberFormat="1" applyFont="1" applyFill="1" applyBorder="1" applyAlignment="1" applyProtection="1">
      <alignment vertical="top" wrapText="1"/>
      <protection hidden="1"/>
    </xf>
    <xf numFmtId="0" fontId="7" fillId="2" borderId="9" xfId="0" applyNumberFormat="1" applyFont="1" applyFill="1" applyBorder="1" applyAlignment="1">
      <alignment vertical="top" wrapText="1"/>
    </xf>
    <xf numFmtId="0" fontId="11" fillId="2" borderId="9" xfId="0" applyNumberFormat="1" applyFont="1" applyFill="1" applyBorder="1" applyAlignment="1">
      <alignment vertical="top" wrapText="1"/>
    </xf>
    <xf numFmtId="0" fontId="13" fillId="2" borderId="9" xfId="0" applyNumberFormat="1" applyFont="1" applyFill="1" applyBorder="1" applyAlignment="1">
      <alignment vertical="top" wrapText="1"/>
    </xf>
    <xf numFmtId="164" fontId="0" fillId="2" borderId="9" xfId="0" applyNumberFormat="1" applyFont="1" applyFill="1" applyBorder="1" applyAlignment="1">
      <alignment vertical="top" wrapText="1"/>
    </xf>
    <xf numFmtId="0" fontId="4" fillId="2" borderId="9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4" fontId="9" fillId="2" borderId="9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4" borderId="9" xfId="0" applyNumberFormat="1" applyFont="1" applyFill="1" applyBorder="1" applyAlignment="1">
      <alignment horizontal="left" vertical="top" wrapText="1"/>
    </xf>
    <xf numFmtId="49" fontId="13" fillId="2" borderId="9" xfId="0" applyNumberFormat="1" applyFont="1" applyFill="1" applyBorder="1" applyAlignment="1" applyProtection="1">
      <alignment vertical="top" wrapText="1"/>
      <protection hidden="1"/>
    </xf>
    <xf numFmtId="0" fontId="11" fillId="2" borderId="3" xfId="0" applyNumberFormat="1" applyFont="1" applyFill="1" applyBorder="1" applyAlignment="1">
      <alignment vertical="top" wrapText="1"/>
    </xf>
    <xf numFmtId="0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 wrapText="1"/>
    </xf>
    <xf numFmtId="2" fontId="5" fillId="4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6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6;&#1062;%20&#1057;&#1090;&#1072;&#1088;&#1080;&#1094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art1_1"/>
      <sheetName val="Part1_2"/>
      <sheetName val="Part2"/>
      <sheetName val="Part3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view="pageBreakPreview" topLeftCell="A4" zoomScaleNormal="100" zoomScaleSheetLayoutView="100" workbookViewId="0">
      <selection activeCell="A28" sqref="A28:G28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4" t="s">
        <v>0</v>
      </c>
      <c r="B2" s="14" t="s">
        <v>0</v>
      </c>
      <c r="C2" s="14" t="s">
        <v>0</v>
      </c>
      <c r="D2" s="14" t="s">
        <v>0</v>
      </c>
      <c r="E2" s="77" t="s">
        <v>1</v>
      </c>
      <c r="F2" s="77"/>
      <c r="G2" s="77"/>
    </row>
    <row r="3" spans="1:7" ht="18" customHeight="1" x14ac:dyDescent="0.2">
      <c r="A3" s="14" t="s">
        <v>0</v>
      </c>
      <c r="B3" s="14" t="s">
        <v>0</v>
      </c>
      <c r="C3" s="14" t="s">
        <v>0</v>
      </c>
      <c r="D3" s="14" t="s">
        <v>0</v>
      </c>
      <c r="E3" s="78" t="s">
        <v>0</v>
      </c>
      <c r="F3" s="78" t="s">
        <v>0</v>
      </c>
      <c r="G3" s="78" t="s">
        <v>0</v>
      </c>
    </row>
    <row r="4" spans="1:7" ht="18" customHeight="1" x14ac:dyDescent="0.2">
      <c r="A4" s="14" t="s">
        <v>0</v>
      </c>
      <c r="B4" s="14" t="s">
        <v>0</v>
      </c>
      <c r="C4" s="14" t="s">
        <v>0</v>
      </c>
      <c r="D4" s="14" t="s">
        <v>0</v>
      </c>
      <c r="E4" s="78" t="s">
        <v>0</v>
      </c>
      <c r="F4" s="78" t="s">
        <v>0</v>
      </c>
      <c r="G4" s="78" t="s">
        <v>0</v>
      </c>
    </row>
    <row r="5" spans="1:7" ht="12.75" customHeight="1" x14ac:dyDescent="0.2">
      <c r="A5" s="14" t="s">
        <v>0</v>
      </c>
      <c r="B5" s="14" t="s">
        <v>0</v>
      </c>
      <c r="C5" s="14" t="s">
        <v>0</v>
      </c>
      <c r="D5" s="14" t="s">
        <v>0</v>
      </c>
      <c r="E5" s="79" t="s">
        <v>2</v>
      </c>
      <c r="F5" s="79"/>
      <c r="G5" s="79"/>
    </row>
    <row r="6" spans="1:7" ht="12.75" customHeight="1" x14ac:dyDescent="0.2">
      <c r="A6" s="14" t="s">
        <v>0</v>
      </c>
      <c r="B6" s="14" t="s">
        <v>0</v>
      </c>
      <c r="C6" s="14" t="s">
        <v>0</v>
      </c>
      <c r="D6" s="14" t="s">
        <v>0</v>
      </c>
      <c r="E6" s="74" t="s">
        <v>174</v>
      </c>
      <c r="F6" s="74"/>
      <c r="G6" s="74"/>
    </row>
    <row r="7" spans="1:7" ht="30.4" customHeight="1" x14ac:dyDescent="0.2">
      <c r="A7" s="14" t="s">
        <v>0</v>
      </c>
      <c r="B7" s="14" t="s">
        <v>0</v>
      </c>
      <c r="C7" s="14" t="s">
        <v>0</v>
      </c>
      <c r="D7" s="14" t="s">
        <v>0</v>
      </c>
      <c r="E7" s="75" t="s">
        <v>3</v>
      </c>
      <c r="F7" s="75"/>
      <c r="G7" s="75"/>
    </row>
    <row r="8" spans="1:7" ht="31.35" customHeight="1" x14ac:dyDescent="0.2">
      <c r="A8" s="14" t="s">
        <v>0</v>
      </c>
      <c r="B8" s="14" t="s">
        <v>0</v>
      </c>
      <c r="C8" s="14" t="s">
        <v>0</v>
      </c>
      <c r="D8" s="14" t="s">
        <v>0</v>
      </c>
      <c r="E8" s="16" t="s">
        <v>0</v>
      </c>
      <c r="F8" s="16" t="s">
        <v>0</v>
      </c>
      <c r="G8" s="27" t="s">
        <v>177</v>
      </c>
    </row>
    <row r="9" spans="1:7" ht="12.75" customHeight="1" x14ac:dyDescent="0.2">
      <c r="A9" s="14" t="s">
        <v>0</v>
      </c>
      <c r="B9" s="14" t="s">
        <v>0</v>
      </c>
      <c r="C9" s="14" t="s">
        <v>0</v>
      </c>
      <c r="D9" s="14" t="s">
        <v>0</v>
      </c>
      <c r="E9" s="16" t="s">
        <v>0</v>
      </c>
      <c r="F9" s="16" t="s">
        <v>0</v>
      </c>
      <c r="G9" s="1" t="s">
        <v>4</v>
      </c>
    </row>
    <row r="10" spans="1:7" ht="12.75" customHeight="1" x14ac:dyDescent="0.2">
      <c r="A10" s="14" t="s">
        <v>0</v>
      </c>
      <c r="B10" s="14" t="s">
        <v>0</v>
      </c>
      <c r="C10" s="14" t="s">
        <v>0</v>
      </c>
      <c r="D10" s="14" t="s">
        <v>0</v>
      </c>
      <c r="E10" s="16" t="s">
        <v>0</v>
      </c>
      <c r="F10" s="16" t="s">
        <v>0</v>
      </c>
      <c r="G10" s="15" t="s">
        <v>5</v>
      </c>
    </row>
    <row r="11" spans="1:7" ht="12.75" customHeight="1" x14ac:dyDescent="0.2">
      <c r="A11" s="14" t="s">
        <v>0</v>
      </c>
      <c r="B11" s="14" t="s">
        <v>0</v>
      </c>
      <c r="C11" s="14" t="s">
        <v>0</v>
      </c>
      <c r="D11" s="14" t="s">
        <v>0</v>
      </c>
      <c r="E11" s="16" t="s">
        <v>0</v>
      </c>
      <c r="F11" s="16" t="s">
        <v>0</v>
      </c>
      <c r="G11" s="42" t="s">
        <v>175</v>
      </c>
    </row>
    <row r="12" spans="1:7" ht="30.2" customHeight="1" x14ac:dyDescent="0.2">
      <c r="A12" s="14" t="s">
        <v>0</v>
      </c>
      <c r="B12" s="14" t="s">
        <v>0</v>
      </c>
      <c r="C12" s="14" t="s">
        <v>0</v>
      </c>
      <c r="D12" s="14" t="s">
        <v>0</v>
      </c>
      <c r="E12" s="74" t="s">
        <v>6</v>
      </c>
      <c r="F12" s="74"/>
      <c r="G12" s="74"/>
    </row>
    <row r="13" spans="1:7" ht="12.75" customHeight="1" x14ac:dyDescent="0.2">
      <c r="A13" s="14" t="s">
        <v>0</v>
      </c>
      <c r="B13" s="14" t="s">
        <v>0</v>
      </c>
      <c r="C13" s="14" t="s">
        <v>0</v>
      </c>
      <c r="D13" s="14" t="s">
        <v>0</v>
      </c>
      <c r="E13" s="75" t="s">
        <v>7</v>
      </c>
      <c r="F13" s="75"/>
      <c r="G13" s="75"/>
    </row>
    <row r="14" spans="1:7" ht="27.2" customHeight="1" x14ac:dyDescent="0.2">
      <c r="A14" s="14" t="s">
        <v>0</v>
      </c>
      <c r="B14" s="14" t="s">
        <v>0</v>
      </c>
      <c r="C14" s="14" t="s">
        <v>0</v>
      </c>
      <c r="D14" s="14" t="s">
        <v>0</v>
      </c>
      <c r="E14" s="16" t="s">
        <v>0</v>
      </c>
      <c r="F14" s="16" t="s">
        <v>0</v>
      </c>
      <c r="G14" s="27" t="s">
        <v>173</v>
      </c>
    </row>
    <row r="15" spans="1:7" ht="12.75" customHeight="1" x14ac:dyDescent="0.2">
      <c r="A15" s="14" t="s">
        <v>0</v>
      </c>
      <c r="B15" s="14" t="s">
        <v>0</v>
      </c>
      <c r="C15" s="14" t="s">
        <v>0</v>
      </c>
      <c r="D15" s="14" t="s">
        <v>0</v>
      </c>
      <c r="E15" s="16" t="s">
        <v>0</v>
      </c>
      <c r="F15" s="16" t="s">
        <v>0</v>
      </c>
      <c r="G15" s="1" t="s">
        <v>4</v>
      </c>
    </row>
    <row r="16" spans="1:7" ht="12.75" customHeight="1" x14ac:dyDescent="0.2">
      <c r="A16" s="14" t="s">
        <v>0</v>
      </c>
      <c r="B16" s="14" t="s">
        <v>0</v>
      </c>
      <c r="C16" s="14" t="s">
        <v>0</v>
      </c>
      <c r="D16" s="14" t="s">
        <v>0</v>
      </c>
      <c r="E16" s="16" t="s">
        <v>0</v>
      </c>
      <c r="F16" s="16" t="s">
        <v>0</v>
      </c>
      <c r="G16" s="15" t="s">
        <v>8</v>
      </c>
    </row>
    <row r="17" spans="1:7" ht="12.75" customHeight="1" x14ac:dyDescent="0.2">
      <c r="A17" s="14" t="s">
        <v>0</v>
      </c>
      <c r="B17" s="14" t="s">
        <v>0</v>
      </c>
      <c r="C17" s="14" t="s">
        <v>0</v>
      </c>
      <c r="D17" s="14" t="s">
        <v>0</v>
      </c>
      <c r="E17" s="16" t="s">
        <v>0</v>
      </c>
      <c r="F17" s="16" t="s">
        <v>0</v>
      </c>
      <c r="G17" s="42" t="s">
        <v>175</v>
      </c>
    </row>
    <row r="18" spans="1:7" ht="23.65" customHeight="1" x14ac:dyDescent="0.2">
      <c r="A18" s="14" t="s">
        <v>0</v>
      </c>
      <c r="B18" s="14" t="s">
        <v>0</v>
      </c>
      <c r="C18" s="14" t="s">
        <v>0</v>
      </c>
      <c r="D18" s="14" t="s">
        <v>0</v>
      </c>
      <c r="E18" s="74" t="s">
        <v>158</v>
      </c>
      <c r="F18" s="74"/>
      <c r="G18" s="74"/>
    </row>
    <row r="19" spans="1:7" ht="29.45" customHeight="1" x14ac:dyDescent="0.2">
      <c r="A19" s="14" t="s">
        <v>0</v>
      </c>
      <c r="B19" s="14" t="s">
        <v>0</v>
      </c>
      <c r="C19" s="14" t="s">
        <v>0</v>
      </c>
      <c r="D19" s="14" t="s">
        <v>0</v>
      </c>
      <c r="E19" s="75" t="s">
        <v>9</v>
      </c>
      <c r="F19" s="75"/>
      <c r="G19" s="75"/>
    </row>
    <row r="20" spans="1:7" ht="25.9" customHeight="1" x14ac:dyDescent="0.2">
      <c r="A20" s="14" t="s">
        <v>0</v>
      </c>
      <c r="B20" s="14" t="s">
        <v>0</v>
      </c>
      <c r="C20" s="14" t="s">
        <v>0</v>
      </c>
      <c r="D20" s="14" t="s">
        <v>0</v>
      </c>
      <c r="E20" s="16" t="s">
        <v>0</v>
      </c>
      <c r="F20" s="16" t="s">
        <v>0</v>
      </c>
      <c r="G20" s="55" t="s">
        <v>176</v>
      </c>
    </row>
    <row r="21" spans="1:7" ht="12.75" customHeight="1" x14ac:dyDescent="0.2">
      <c r="A21" s="14" t="s">
        <v>0</v>
      </c>
      <c r="B21" s="14" t="s">
        <v>0</v>
      </c>
      <c r="C21" s="14" t="s">
        <v>0</v>
      </c>
      <c r="D21" s="14" t="s">
        <v>0</v>
      </c>
      <c r="E21" s="16" t="s">
        <v>0</v>
      </c>
      <c r="F21" s="16" t="s">
        <v>0</v>
      </c>
      <c r="G21" s="16" t="s">
        <v>4</v>
      </c>
    </row>
    <row r="22" spans="1:7" ht="12.75" customHeight="1" x14ac:dyDescent="0.2">
      <c r="A22" s="14" t="s">
        <v>0</v>
      </c>
      <c r="B22" s="14" t="s">
        <v>0</v>
      </c>
      <c r="C22" s="14" t="s">
        <v>0</v>
      </c>
      <c r="D22" s="14" t="s">
        <v>0</v>
      </c>
      <c r="E22" s="16" t="s">
        <v>0</v>
      </c>
      <c r="F22" s="16" t="s">
        <v>0</v>
      </c>
      <c r="G22" s="15" t="s">
        <v>10</v>
      </c>
    </row>
    <row r="23" spans="1:7" ht="12.75" customHeight="1" x14ac:dyDescent="0.2">
      <c r="A23" s="14" t="s">
        <v>0</v>
      </c>
      <c r="B23" s="14" t="s">
        <v>0</v>
      </c>
      <c r="C23" s="14" t="s">
        <v>0</v>
      </c>
      <c r="D23" s="14" t="s">
        <v>0</v>
      </c>
      <c r="E23" s="16" t="s">
        <v>0</v>
      </c>
      <c r="F23" s="16" t="s">
        <v>0</v>
      </c>
      <c r="G23" s="42" t="s">
        <v>175</v>
      </c>
    </row>
    <row r="24" spans="1:7" ht="18" customHeight="1" x14ac:dyDescent="0.2">
      <c r="A24" s="14" t="s">
        <v>0</v>
      </c>
      <c r="B24" s="14" t="s">
        <v>0</v>
      </c>
      <c r="C24" s="14" t="s">
        <v>0</v>
      </c>
      <c r="D24" s="14" t="s">
        <v>0</v>
      </c>
      <c r="E24" s="16" t="s">
        <v>0</v>
      </c>
      <c r="F24" s="16" t="s">
        <v>0</v>
      </c>
      <c r="G24" s="16" t="s">
        <v>0</v>
      </c>
    </row>
    <row r="25" spans="1:7" ht="24.95" customHeight="1" x14ac:dyDescent="0.2">
      <c r="A25" s="76" t="s">
        <v>11</v>
      </c>
      <c r="B25" s="76"/>
      <c r="C25" s="76"/>
      <c r="D25" s="76"/>
      <c r="E25" s="76"/>
      <c r="F25" s="76"/>
      <c r="G25" s="76"/>
    </row>
    <row r="26" spans="1:7" ht="12.75" customHeight="1" x14ac:dyDescent="0.25">
      <c r="A26" s="80" t="s">
        <v>169</v>
      </c>
      <c r="B26" s="80"/>
      <c r="C26" s="80"/>
      <c r="D26" s="80"/>
      <c r="E26" s="80"/>
      <c r="F26" s="80"/>
      <c r="G26" s="80"/>
    </row>
    <row r="27" spans="1:7" ht="12.75" customHeight="1" x14ac:dyDescent="0.25">
      <c r="A27" s="72" t="s">
        <v>12</v>
      </c>
      <c r="B27" s="72"/>
      <c r="C27" s="72"/>
      <c r="D27" s="72"/>
      <c r="E27" s="72"/>
      <c r="F27" s="72"/>
      <c r="G27" s="72"/>
    </row>
    <row r="28" spans="1:7" ht="18" customHeight="1" x14ac:dyDescent="0.25">
      <c r="A28" s="73" t="s">
        <v>178</v>
      </c>
      <c r="B28" s="73"/>
      <c r="C28" s="73"/>
      <c r="D28" s="73"/>
      <c r="E28" s="73"/>
      <c r="F28" s="73"/>
      <c r="G28" s="73"/>
    </row>
  </sheetData>
  <mergeCells count="12">
    <mergeCell ref="E2:G4"/>
    <mergeCell ref="E5:G5"/>
    <mergeCell ref="E6:G6"/>
    <mergeCell ref="E7:G7"/>
    <mergeCell ref="A26:G26"/>
    <mergeCell ref="A27:G27"/>
    <mergeCell ref="A28:G28"/>
    <mergeCell ref="E12:G12"/>
    <mergeCell ref="E13:G13"/>
    <mergeCell ref="E18:G18"/>
    <mergeCell ref="E19:G19"/>
    <mergeCell ref="A25:G25"/>
  </mergeCells>
  <pageMargins left="0.19685039370078741" right="0.19685039370078741" top="0.19685039370078741" bottom="0.19685039370078741" header="0.31496062992125984" footer="0.31496062992125984"/>
  <pageSetup paperSize="9" scale="90" orientation="landscape" horizontalDpi="4294967294" verticalDpi="4294967294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opLeftCell="A7" zoomScaleNormal="100" workbookViewId="0">
      <selection activeCell="J9" sqref="J9"/>
    </sheetView>
  </sheetViews>
  <sheetFormatPr defaultRowHeight="12.75" x14ac:dyDescent="0.2"/>
  <cols>
    <col min="1" max="1" width="36.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81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33.950000000000003" customHeight="1" x14ac:dyDescent="0.2">
      <c r="A3" s="82" t="s">
        <v>14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ht="188.25" customHeight="1" x14ac:dyDescent="0.2">
      <c r="A4" s="83" t="s">
        <v>148</v>
      </c>
      <c r="B4" s="83" t="s">
        <v>149</v>
      </c>
      <c r="C4" s="83" t="s">
        <v>150</v>
      </c>
      <c r="D4" s="86" t="s">
        <v>151</v>
      </c>
      <c r="E4" s="87"/>
      <c r="F4" s="88"/>
      <c r="G4" s="86" t="s">
        <v>152</v>
      </c>
      <c r="H4" s="88"/>
      <c r="I4" s="89" t="s">
        <v>153</v>
      </c>
      <c r="J4" s="89"/>
      <c r="K4" s="90" t="s">
        <v>18</v>
      </c>
      <c r="L4" s="90"/>
      <c r="M4" s="90"/>
      <c r="N4" s="90"/>
      <c r="O4" s="90"/>
      <c r="P4" s="90"/>
      <c r="Q4" s="90" t="s">
        <v>19</v>
      </c>
      <c r="R4" s="90"/>
      <c r="S4" s="90"/>
    </row>
    <row r="5" spans="1:19" ht="36.75" customHeight="1" x14ac:dyDescent="0.2">
      <c r="A5" s="84"/>
      <c r="B5" s="84"/>
      <c r="C5" s="84"/>
      <c r="D5" s="83" t="s">
        <v>20</v>
      </c>
      <c r="E5" s="83" t="s">
        <v>21</v>
      </c>
      <c r="F5" s="83" t="s">
        <v>22</v>
      </c>
      <c r="G5" s="83" t="s">
        <v>23</v>
      </c>
      <c r="H5" s="83" t="s">
        <v>24</v>
      </c>
      <c r="I5" s="89"/>
      <c r="J5" s="89"/>
      <c r="K5" s="90" t="s">
        <v>179</v>
      </c>
      <c r="L5" s="90"/>
      <c r="M5" s="90" t="s">
        <v>180</v>
      </c>
      <c r="N5" s="90"/>
      <c r="O5" s="90" t="s">
        <v>181</v>
      </c>
      <c r="P5" s="90"/>
      <c r="Q5" s="90" t="s">
        <v>0</v>
      </c>
      <c r="R5" s="90" t="s">
        <v>0</v>
      </c>
      <c r="S5" s="90" t="s">
        <v>0</v>
      </c>
    </row>
    <row r="6" spans="1:19" ht="71.25" customHeight="1" x14ac:dyDescent="0.2">
      <c r="A6" s="85"/>
      <c r="B6" s="85"/>
      <c r="C6" s="85"/>
      <c r="D6" s="85"/>
      <c r="E6" s="85"/>
      <c r="F6" s="85"/>
      <c r="G6" s="85"/>
      <c r="H6" s="85"/>
      <c r="I6" s="17" t="s">
        <v>25</v>
      </c>
      <c r="J6" s="17" t="s">
        <v>26</v>
      </c>
      <c r="K6" s="3" t="s">
        <v>27</v>
      </c>
      <c r="L6" s="3" t="s">
        <v>28</v>
      </c>
      <c r="M6" s="3" t="s">
        <v>27</v>
      </c>
      <c r="N6" s="3" t="s">
        <v>28</v>
      </c>
      <c r="O6" s="3" t="s">
        <v>27</v>
      </c>
      <c r="P6" s="3" t="s">
        <v>28</v>
      </c>
      <c r="Q6" s="3" t="s">
        <v>29</v>
      </c>
      <c r="R6" s="3" t="s">
        <v>30</v>
      </c>
      <c r="S6" s="3" t="s">
        <v>31</v>
      </c>
    </row>
    <row r="7" spans="1:19" ht="20.100000000000001" customHeight="1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</row>
    <row r="8" spans="1:19" ht="191.25" x14ac:dyDescent="0.2">
      <c r="A8" s="38" t="s">
        <v>163</v>
      </c>
      <c r="B8" s="36" t="s">
        <v>162</v>
      </c>
      <c r="C8" s="37" t="s">
        <v>56</v>
      </c>
      <c r="D8" s="36" t="s">
        <v>54</v>
      </c>
      <c r="E8" s="37" t="s">
        <v>56</v>
      </c>
      <c r="F8" s="4" t="s">
        <v>0</v>
      </c>
      <c r="G8" s="4" t="s">
        <v>51</v>
      </c>
      <c r="H8" s="4" t="s">
        <v>0</v>
      </c>
      <c r="I8" s="4" t="s">
        <v>52</v>
      </c>
      <c r="J8" s="4" t="s">
        <v>53</v>
      </c>
      <c r="K8" s="5">
        <v>4800</v>
      </c>
      <c r="L8" s="5">
        <v>0</v>
      </c>
      <c r="M8" s="5">
        <f>K8</f>
        <v>4800</v>
      </c>
      <c r="N8" s="5">
        <v>0</v>
      </c>
      <c r="O8" s="5">
        <f t="shared" ref="O8:O11" si="0">K8</f>
        <v>4800</v>
      </c>
      <c r="P8" s="5">
        <v>0</v>
      </c>
      <c r="Q8" s="18" t="s">
        <v>156</v>
      </c>
      <c r="R8" s="18" t="s">
        <v>155</v>
      </c>
      <c r="S8" s="6" t="s">
        <v>154</v>
      </c>
    </row>
    <row r="9" spans="1:19" ht="112.5" x14ac:dyDescent="0.2">
      <c r="A9" s="38" t="s">
        <v>164</v>
      </c>
      <c r="B9" s="36" t="s">
        <v>162</v>
      </c>
      <c r="C9" s="37" t="s">
        <v>55</v>
      </c>
      <c r="D9" s="36" t="s">
        <v>54</v>
      </c>
      <c r="E9" s="37" t="s">
        <v>55</v>
      </c>
      <c r="F9" s="4" t="s">
        <v>0</v>
      </c>
      <c r="G9" s="4" t="s">
        <v>51</v>
      </c>
      <c r="H9" s="4" t="s">
        <v>0</v>
      </c>
      <c r="I9" s="4" t="s">
        <v>52</v>
      </c>
      <c r="J9" s="4" t="s">
        <v>53</v>
      </c>
      <c r="K9" s="5">
        <v>560</v>
      </c>
      <c r="L9" s="5">
        <v>0</v>
      </c>
      <c r="M9" s="5">
        <f t="shared" ref="M9:M11" si="1">K9</f>
        <v>560</v>
      </c>
      <c r="N9" s="5">
        <v>0</v>
      </c>
      <c r="O9" s="5">
        <f t="shared" si="0"/>
        <v>560</v>
      </c>
      <c r="P9" s="5">
        <v>0</v>
      </c>
      <c r="Q9" s="18" t="s">
        <v>156</v>
      </c>
      <c r="R9" s="18" t="s">
        <v>155</v>
      </c>
      <c r="S9" s="6" t="s">
        <v>154</v>
      </c>
    </row>
    <row r="10" spans="1:19" ht="67.150000000000006" customHeight="1" x14ac:dyDescent="0.2">
      <c r="A10" s="37" t="s">
        <v>165</v>
      </c>
      <c r="B10" s="37" t="s">
        <v>166</v>
      </c>
      <c r="C10" s="37" t="s">
        <v>167</v>
      </c>
      <c r="D10" s="37" t="s">
        <v>0</v>
      </c>
      <c r="E10" s="37" t="s">
        <v>167</v>
      </c>
      <c r="F10" s="31" t="s">
        <v>0</v>
      </c>
      <c r="G10" s="4" t="s">
        <v>51</v>
      </c>
      <c r="H10" s="31" t="s">
        <v>0</v>
      </c>
      <c r="I10" s="31" t="s">
        <v>52</v>
      </c>
      <c r="J10" s="31" t="s">
        <v>53</v>
      </c>
      <c r="K10" s="32">
        <v>230</v>
      </c>
      <c r="L10" s="5">
        <v>0</v>
      </c>
      <c r="M10" s="5">
        <f t="shared" si="1"/>
        <v>230</v>
      </c>
      <c r="N10" s="5">
        <v>0</v>
      </c>
      <c r="O10" s="5">
        <f t="shared" si="0"/>
        <v>230</v>
      </c>
      <c r="P10" s="5">
        <v>0</v>
      </c>
      <c r="Q10" s="33" t="s">
        <v>156</v>
      </c>
      <c r="R10" s="6" t="s">
        <v>155</v>
      </c>
      <c r="S10" s="33" t="s">
        <v>168</v>
      </c>
    </row>
    <row r="11" spans="1:19" ht="409.5" x14ac:dyDescent="0.2">
      <c r="A11" s="56" t="s">
        <v>182</v>
      </c>
      <c r="B11" s="57" t="s">
        <v>183</v>
      </c>
      <c r="C11" s="58" t="s">
        <v>184</v>
      </c>
      <c r="D11" s="57" t="s">
        <v>161</v>
      </c>
      <c r="E11" s="59" t="s">
        <v>184</v>
      </c>
      <c r="F11" s="60"/>
      <c r="G11" s="61" t="s">
        <v>51</v>
      </c>
      <c r="H11" s="60"/>
      <c r="I11" s="62" t="s">
        <v>52</v>
      </c>
      <c r="J11" s="62" t="s">
        <v>185</v>
      </c>
      <c r="K11" s="63">
        <v>21</v>
      </c>
      <c r="L11" s="63">
        <v>0</v>
      </c>
      <c r="M11" s="63">
        <f t="shared" si="1"/>
        <v>21</v>
      </c>
      <c r="N11" s="63">
        <f>L11</f>
        <v>0</v>
      </c>
      <c r="O11" s="63">
        <f t="shared" si="0"/>
        <v>21</v>
      </c>
      <c r="P11" s="63">
        <f>L11</f>
        <v>0</v>
      </c>
      <c r="Q11" s="64" t="s">
        <v>156</v>
      </c>
      <c r="R11" s="64" t="s">
        <v>155</v>
      </c>
      <c r="S11" s="65" t="s">
        <v>154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topLeftCell="A28" zoomScale="90" zoomScaleNormal="90" workbookViewId="0">
      <selection activeCell="F56" sqref="F56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  <col min="16" max="16" width="14.1640625" customWidth="1"/>
  </cols>
  <sheetData>
    <row r="1" spans="1:13" x14ac:dyDescent="0.2">
      <c r="A1" s="2" t="s">
        <v>0</v>
      </c>
    </row>
    <row r="2" spans="1:13" ht="31.15" customHeight="1" x14ac:dyDescent="0.2">
      <c r="A2" s="82" t="s">
        <v>57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95.65" customHeight="1" x14ac:dyDescent="0.2">
      <c r="A3" s="91" t="s">
        <v>148</v>
      </c>
      <c r="B3" s="90" t="s">
        <v>15</v>
      </c>
      <c r="C3" s="90" t="s">
        <v>16</v>
      </c>
      <c r="D3" s="90"/>
      <c r="E3" s="90"/>
      <c r="F3" s="90" t="s">
        <v>17</v>
      </c>
      <c r="G3" s="90"/>
      <c r="H3" s="90" t="s">
        <v>58</v>
      </c>
      <c r="I3" s="90"/>
      <c r="J3" s="90" t="s">
        <v>59</v>
      </c>
      <c r="K3" s="90"/>
      <c r="L3" s="90"/>
      <c r="M3" s="90" t="s">
        <v>60</v>
      </c>
    </row>
    <row r="4" spans="1:13" ht="160.5" customHeight="1" x14ac:dyDescent="0.2">
      <c r="A4" s="92" t="s">
        <v>0</v>
      </c>
      <c r="B4" s="90" t="s">
        <v>0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41" t="s">
        <v>171</v>
      </c>
      <c r="K4" s="41" t="s">
        <v>170</v>
      </c>
      <c r="L4" s="41" t="s">
        <v>172</v>
      </c>
      <c r="M4" s="90" t="s">
        <v>0</v>
      </c>
    </row>
    <row r="5" spans="1:13" ht="164.45" customHeight="1" x14ac:dyDescent="0.2">
      <c r="A5" s="38" t="s">
        <v>163</v>
      </c>
      <c r="B5" s="36" t="s">
        <v>162</v>
      </c>
      <c r="C5" s="36" t="s">
        <v>54</v>
      </c>
      <c r="D5" s="37" t="s">
        <v>56</v>
      </c>
      <c r="E5" s="37"/>
      <c r="F5" s="37" t="s">
        <v>51</v>
      </c>
      <c r="G5" s="37"/>
      <c r="H5" s="37" t="s">
        <v>61</v>
      </c>
      <c r="I5" s="37" t="s">
        <v>62</v>
      </c>
      <c r="J5" s="5">
        <v>100</v>
      </c>
      <c r="K5" s="5">
        <f>J5</f>
        <v>100</v>
      </c>
      <c r="L5" s="5">
        <f>J5</f>
        <v>100</v>
      </c>
      <c r="M5" s="7">
        <v>5</v>
      </c>
    </row>
    <row r="6" spans="1:13" ht="130.9" customHeight="1" x14ac:dyDescent="0.2">
      <c r="A6" s="38" t="s">
        <v>163</v>
      </c>
      <c r="B6" s="36" t="s">
        <v>162</v>
      </c>
      <c r="C6" s="36" t="s">
        <v>54</v>
      </c>
      <c r="D6" s="37" t="s">
        <v>56</v>
      </c>
      <c r="E6" s="37"/>
      <c r="F6" s="37" t="s">
        <v>51</v>
      </c>
      <c r="G6" s="37"/>
      <c r="H6" s="37" t="s">
        <v>157</v>
      </c>
      <c r="I6" s="37" t="s">
        <v>62</v>
      </c>
      <c r="J6" s="5">
        <v>0</v>
      </c>
      <c r="K6" s="5">
        <f>J6</f>
        <v>0</v>
      </c>
      <c r="L6" s="5">
        <f>J6</f>
        <v>0</v>
      </c>
      <c r="M6" s="7">
        <v>5</v>
      </c>
    </row>
    <row r="7" spans="1:13" ht="168" customHeight="1" x14ac:dyDescent="0.2">
      <c r="A7" s="38" t="s">
        <v>163</v>
      </c>
      <c r="B7" s="36" t="s">
        <v>162</v>
      </c>
      <c r="C7" s="36" t="s">
        <v>54</v>
      </c>
      <c r="D7" s="37" t="s">
        <v>56</v>
      </c>
      <c r="E7" s="37"/>
      <c r="F7" s="37" t="s">
        <v>51</v>
      </c>
      <c r="G7" s="37"/>
      <c r="H7" s="37" t="s">
        <v>159</v>
      </c>
      <c r="I7" s="37" t="s">
        <v>62</v>
      </c>
      <c r="J7" s="5">
        <v>100</v>
      </c>
      <c r="K7" s="5">
        <v>100</v>
      </c>
      <c r="L7" s="5">
        <v>100</v>
      </c>
      <c r="M7" s="7">
        <v>5</v>
      </c>
    </row>
    <row r="8" spans="1:13" ht="164.45" customHeight="1" x14ac:dyDescent="0.2">
      <c r="A8" s="38" t="s">
        <v>163</v>
      </c>
      <c r="B8" s="36" t="s">
        <v>162</v>
      </c>
      <c r="C8" s="36" t="s">
        <v>54</v>
      </c>
      <c r="D8" s="37" t="s">
        <v>56</v>
      </c>
      <c r="E8" s="37"/>
      <c r="F8" s="37" t="s">
        <v>51</v>
      </c>
      <c r="G8" s="37"/>
      <c r="H8" s="37" t="s">
        <v>65</v>
      </c>
      <c r="I8" s="37" t="s">
        <v>62</v>
      </c>
      <c r="J8" s="5">
        <v>100</v>
      </c>
      <c r="K8" s="5">
        <v>100</v>
      </c>
      <c r="L8" s="5">
        <v>100</v>
      </c>
      <c r="M8" s="7">
        <v>5</v>
      </c>
    </row>
    <row r="9" spans="1:13" ht="160.9" customHeight="1" x14ac:dyDescent="0.2">
      <c r="A9" s="38" t="s">
        <v>163</v>
      </c>
      <c r="B9" s="36" t="s">
        <v>162</v>
      </c>
      <c r="C9" s="36" t="s">
        <v>54</v>
      </c>
      <c r="D9" s="37" t="s">
        <v>56</v>
      </c>
      <c r="E9" s="37"/>
      <c r="F9" s="37" t="s">
        <v>51</v>
      </c>
      <c r="G9" s="37"/>
      <c r="H9" s="37" t="s">
        <v>64</v>
      </c>
      <c r="I9" s="37" t="s">
        <v>62</v>
      </c>
      <c r="J9" s="5">
        <v>100</v>
      </c>
      <c r="K9" s="5">
        <v>100</v>
      </c>
      <c r="L9" s="5">
        <v>100</v>
      </c>
      <c r="M9" s="7">
        <v>5</v>
      </c>
    </row>
    <row r="10" spans="1:13" ht="284.45" customHeight="1" x14ac:dyDescent="0.2">
      <c r="A10" s="38" t="s">
        <v>163</v>
      </c>
      <c r="B10" s="36" t="s">
        <v>162</v>
      </c>
      <c r="C10" s="36" t="s">
        <v>54</v>
      </c>
      <c r="D10" s="37" t="s">
        <v>56</v>
      </c>
      <c r="E10" s="37"/>
      <c r="F10" s="37" t="s">
        <v>51</v>
      </c>
      <c r="G10" s="37"/>
      <c r="H10" s="37" t="s">
        <v>63</v>
      </c>
      <c r="I10" s="37" t="s">
        <v>62</v>
      </c>
      <c r="J10" s="5">
        <v>0</v>
      </c>
      <c r="K10" s="5">
        <v>0</v>
      </c>
      <c r="L10" s="5">
        <v>0</v>
      </c>
      <c r="M10" s="7">
        <v>5</v>
      </c>
    </row>
    <row r="11" spans="1:13" ht="95.45" customHeight="1" x14ac:dyDescent="0.2">
      <c r="A11" s="38" t="s">
        <v>164</v>
      </c>
      <c r="B11" s="36" t="s">
        <v>162</v>
      </c>
      <c r="C11" s="36" t="s">
        <v>54</v>
      </c>
      <c r="D11" s="37" t="s">
        <v>55</v>
      </c>
      <c r="E11" s="37"/>
      <c r="F11" s="37" t="s">
        <v>51</v>
      </c>
      <c r="G11" s="37"/>
      <c r="H11" s="37" t="s">
        <v>61</v>
      </c>
      <c r="I11" s="37" t="s">
        <v>62</v>
      </c>
      <c r="J11" s="5">
        <v>100</v>
      </c>
      <c r="K11" s="5">
        <f>J11</f>
        <v>100</v>
      </c>
      <c r="L11" s="5">
        <f>J11</f>
        <v>100</v>
      </c>
      <c r="M11" s="7">
        <v>5</v>
      </c>
    </row>
    <row r="12" spans="1:13" ht="91.9" customHeight="1" x14ac:dyDescent="0.2">
      <c r="A12" s="38" t="s">
        <v>164</v>
      </c>
      <c r="B12" s="36" t="s">
        <v>162</v>
      </c>
      <c r="C12" s="36" t="s">
        <v>54</v>
      </c>
      <c r="D12" s="37" t="s">
        <v>55</v>
      </c>
      <c r="E12" s="37"/>
      <c r="F12" s="37" t="s">
        <v>51</v>
      </c>
      <c r="G12" s="37"/>
      <c r="H12" s="37" t="s">
        <v>160</v>
      </c>
      <c r="I12" s="37" t="s">
        <v>62</v>
      </c>
      <c r="J12" s="5">
        <v>0</v>
      </c>
      <c r="K12" s="5">
        <v>0</v>
      </c>
      <c r="L12" s="5">
        <v>0</v>
      </c>
      <c r="M12" s="7">
        <v>5</v>
      </c>
    </row>
    <row r="13" spans="1:13" ht="93.6" customHeight="1" x14ac:dyDescent="0.2">
      <c r="A13" s="38" t="s">
        <v>164</v>
      </c>
      <c r="B13" s="36" t="s">
        <v>162</v>
      </c>
      <c r="C13" s="36" t="s">
        <v>54</v>
      </c>
      <c r="D13" s="37" t="s">
        <v>55</v>
      </c>
      <c r="E13" s="37"/>
      <c r="F13" s="37" t="s">
        <v>51</v>
      </c>
      <c r="G13" s="37"/>
      <c r="H13" s="37" t="s">
        <v>159</v>
      </c>
      <c r="I13" s="37" t="s">
        <v>62</v>
      </c>
      <c r="J13" s="5">
        <v>100</v>
      </c>
      <c r="K13" s="5">
        <v>100</v>
      </c>
      <c r="L13" s="5">
        <v>100</v>
      </c>
      <c r="M13" s="7">
        <v>5</v>
      </c>
    </row>
    <row r="14" spans="1:13" ht="93.6" customHeight="1" x14ac:dyDescent="0.2">
      <c r="A14" s="38" t="s">
        <v>164</v>
      </c>
      <c r="B14" s="36" t="s">
        <v>162</v>
      </c>
      <c r="C14" s="36" t="s">
        <v>54</v>
      </c>
      <c r="D14" s="37" t="s">
        <v>55</v>
      </c>
      <c r="E14" s="37"/>
      <c r="F14" s="37" t="s">
        <v>51</v>
      </c>
      <c r="G14" s="37"/>
      <c r="H14" s="37" t="s">
        <v>65</v>
      </c>
      <c r="I14" s="37" t="s">
        <v>62</v>
      </c>
      <c r="J14" s="5">
        <v>100</v>
      </c>
      <c r="K14" s="5">
        <v>100</v>
      </c>
      <c r="L14" s="5">
        <v>100</v>
      </c>
      <c r="M14" s="7">
        <v>5</v>
      </c>
    </row>
    <row r="15" spans="1:13" ht="93" customHeight="1" x14ac:dyDescent="0.2">
      <c r="A15" s="38" t="s">
        <v>164</v>
      </c>
      <c r="B15" s="36" t="s">
        <v>162</v>
      </c>
      <c r="C15" s="36" t="s">
        <v>54</v>
      </c>
      <c r="D15" s="37" t="s">
        <v>55</v>
      </c>
      <c r="E15" s="37"/>
      <c r="F15" s="37" t="s">
        <v>51</v>
      </c>
      <c r="G15" s="37"/>
      <c r="H15" s="37" t="s">
        <v>64</v>
      </c>
      <c r="I15" s="37" t="s">
        <v>62</v>
      </c>
      <c r="J15" s="5">
        <v>100</v>
      </c>
      <c r="K15" s="5">
        <v>100</v>
      </c>
      <c r="L15" s="5">
        <v>100</v>
      </c>
      <c r="M15" s="7">
        <v>5</v>
      </c>
    </row>
    <row r="16" spans="1:13" ht="280.89999999999998" customHeight="1" x14ac:dyDescent="0.2">
      <c r="A16" s="38" t="s">
        <v>164</v>
      </c>
      <c r="B16" s="36" t="s">
        <v>162</v>
      </c>
      <c r="C16" s="36" t="s">
        <v>54</v>
      </c>
      <c r="D16" s="37" t="s">
        <v>55</v>
      </c>
      <c r="E16" s="37"/>
      <c r="F16" s="37" t="s">
        <v>51</v>
      </c>
      <c r="G16" s="37"/>
      <c r="H16" s="37" t="s">
        <v>63</v>
      </c>
      <c r="I16" s="37" t="s">
        <v>62</v>
      </c>
      <c r="J16" s="5">
        <v>0</v>
      </c>
      <c r="K16" s="5">
        <v>0</v>
      </c>
      <c r="L16" s="5">
        <v>0</v>
      </c>
      <c r="M16" s="7">
        <v>5</v>
      </c>
    </row>
    <row r="17" spans="1:13" ht="236.25" x14ac:dyDescent="0.2">
      <c r="A17" s="37" t="s">
        <v>165</v>
      </c>
      <c r="B17" s="37" t="s">
        <v>166</v>
      </c>
      <c r="C17" s="28" t="s">
        <v>161</v>
      </c>
      <c r="D17" s="37" t="s">
        <v>167</v>
      </c>
      <c r="E17" s="39"/>
      <c r="F17" s="40" t="s">
        <v>51</v>
      </c>
      <c r="G17" s="39"/>
      <c r="H17" s="28" t="s">
        <v>61</v>
      </c>
      <c r="I17" s="28" t="s">
        <v>62</v>
      </c>
      <c r="J17" s="22">
        <f>Part1_1!K10/230*100</f>
        <v>100</v>
      </c>
      <c r="K17" s="22">
        <f>J17</f>
        <v>100</v>
      </c>
      <c r="L17" s="22">
        <f>J17</f>
        <v>100</v>
      </c>
      <c r="M17" s="23">
        <v>5</v>
      </c>
    </row>
    <row r="18" spans="1:13" ht="237" thickBot="1" x14ac:dyDescent="0.25">
      <c r="A18" s="37" t="s">
        <v>165</v>
      </c>
      <c r="B18" s="37" t="s">
        <v>166</v>
      </c>
      <c r="C18" s="29" t="s">
        <v>161</v>
      </c>
      <c r="D18" s="37" t="s">
        <v>167</v>
      </c>
      <c r="E18" s="39"/>
      <c r="F18" s="40" t="s">
        <v>51</v>
      </c>
      <c r="G18" s="39"/>
      <c r="H18" s="28" t="s">
        <v>160</v>
      </c>
      <c r="I18" s="28" t="s">
        <v>62</v>
      </c>
      <c r="J18" s="22">
        <v>0</v>
      </c>
      <c r="K18" s="22">
        <v>0</v>
      </c>
      <c r="L18" s="22">
        <v>0</v>
      </c>
      <c r="M18" s="23">
        <v>5</v>
      </c>
    </row>
    <row r="19" spans="1:13" ht="237" thickBot="1" x14ac:dyDescent="0.25">
      <c r="A19" s="37" t="s">
        <v>165</v>
      </c>
      <c r="B19" s="37" t="s">
        <v>166</v>
      </c>
      <c r="C19" s="30" t="s">
        <v>161</v>
      </c>
      <c r="D19" s="37" t="s">
        <v>167</v>
      </c>
      <c r="E19" s="39"/>
      <c r="F19" s="40" t="s">
        <v>51</v>
      </c>
      <c r="G19" s="39"/>
      <c r="H19" s="28" t="s">
        <v>159</v>
      </c>
      <c r="I19" s="28" t="s">
        <v>62</v>
      </c>
      <c r="J19" s="22">
        <v>100</v>
      </c>
      <c r="K19" s="22">
        <v>100</v>
      </c>
      <c r="L19" s="22">
        <v>100</v>
      </c>
      <c r="M19" s="23">
        <v>5</v>
      </c>
    </row>
    <row r="20" spans="1:13" ht="237" thickBot="1" x14ac:dyDescent="0.25">
      <c r="A20" s="37" t="s">
        <v>165</v>
      </c>
      <c r="B20" s="37" t="s">
        <v>166</v>
      </c>
      <c r="C20" s="30" t="s">
        <v>161</v>
      </c>
      <c r="D20" s="37" t="s">
        <v>167</v>
      </c>
      <c r="E20" s="39"/>
      <c r="F20" s="40" t="s">
        <v>51</v>
      </c>
      <c r="G20" s="39"/>
      <c r="H20" s="28" t="s">
        <v>65</v>
      </c>
      <c r="I20" s="28" t="s">
        <v>62</v>
      </c>
      <c r="J20" s="22">
        <v>100</v>
      </c>
      <c r="K20" s="22">
        <v>100</v>
      </c>
      <c r="L20" s="22">
        <v>100</v>
      </c>
      <c r="M20" s="23">
        <v>5</v>
      </c>
    </row>
    <row r="21" spans="1:13" ht="237" thickBot="1" x14ac:dyDescent="0.25">
      <c r="A21" s="37" t="s">
        <v>165</v>
      </c>
      <c r="B21" s="37" t="s">
        <v>166</v>
      </c>
      <c r="C21" s="30" t="s">
        <v>161</v>
      </c>
      <c r="D21" s="37" t="s">
        <v>167</v>
      </c>
      <c r="E21" s="39"/>
      <c r="F21" s="40" t="s">
        <v>51</v>
      </c>
      <c r="G21" s="39"/>
      <c r="H21" s="28" t="s">
        <v>64</v>
      </c>
      <c r="I21" s="28" t="s">
        <v>62</v>
      </c>
      <c r="J21" s="22">
        <v>100</v>
      </c>
      <c r="K21" s="22">
        <v>100</v>
      </c>
      <c r="L21" s="22">
        <v>100</v>
      </c>
      <c r="M21" s="23">
        <v>5</v>
      </c>
    </row>
    <row r="22" spans="1:13" ht="409.6" thickBot="1" x14ac:dyDescent="0.25">
      <c r="A22" s="37" t="s">
        <v>165</v>
      </c>
      <c r="B22" s="37" t="s">
        <v>166</v>
      </c>
      <c r="C22" s="30" t="s">
        <v>161</v>
      </c>
      <c r="D22" s="37" t="s">
        <v>167</v>
      </c>
      <c r="E22" s="39"/>
      <c r="F22" s="28" t="s">
        <v>51</v>
      </c>
      <c r="G22" s="39"/>
      <c r="H22" s="28" t="s">
        <v>63</v>
      </c>
      <c r="I22" s="28" t="s">
        <v>62</v>
      </c>
      <c r="J22" s="22">
        <v>0</v>
      </c>
      <c r="K22" s="22">
        <v>0</v>
      </c>
      <c r="L22" s="22">
        <v>0</v>
      </c>
      <c r="M22" s="23">
        <v>5</v>
      </c>
    </row>
    <row r="23" spans="1:13" ht="409.5" x14ac:dyDescent="0.2">
      <c r="A23" s="66" t="s">
        <v>182</v>
      </c>
      <c r="B23" s="58" t="s">
        <v>183</v>
      </c>
      <c r="C23" s="58" t="s">
        <v>161</v>
      </c>
      <c r="D23" s="58" t="s">
        <v>184</v>
      </c>
      <c r="E23" s="67"/>
      <c r="F23" s="67" t="s">
        <v>51</v>
      </c>
      <c r="G23" s="67"/>
      <c r="H23" s="67" t="s">
        <v>61</v>
      </c>
      <c r="I23" s="68" t="s">
        <v>62</v>
      </c>
      <c r="J23" s="69">
        <f>[1]Part1_1!K1/63*100</f>
        <v>0</v>
      </c>
      <c r="K23" s="69">
        <f>J23</f>
        <v>0</v>
      </c>
      <c r="L23" s="69">
        <f>J23</f>
        <v>0</v>
      </c>
      <c r="M23" s="70">
        <v>5</v>
      </c>
    </row>
    <row r="24" spans="1:13" ht="409.5" x14ac:dyDescent="0.2">
      <c r="A24" s="66" t="s">
        <v>182</v>
      </c>
      <c r="B24" s="58" t="s">
        <v>183</v>
      </c>
      <c r="C24" s="58" t="s">
        <v>161</v>
      </c>
      <c r="D24" s="58" t="s">
        <v>184</v>
      </c>
      <c r="E24" s="67"/>
      <c r="F24" s="67" t="s">
        <v>51</v>
      </c>
      <c r="G24" s="67"/>
      <c r="H24" s="67" t="s">
        <v>160</v>
      </c>
      <c r="I24" s="68" t="s">
        <v>62</v>
      </c>
      <c r="J24" s="69">
        <v>0</v>
      </c>
      <c r="K24" s="69">
        <v>0</v>
      </c>
      <c r="L24" s="69">
        <v>0</v>
      </c>
      <c r="M24" s="70">
        <v>5</v>
      </c>
    </row>
    <row r="25" spans="1:13" ht="409.5" x14ac:dyDescent="0.2">
      <c r="A25" s="66" t="s">
        <v>182</v>
      </c>
      <c r="B25" s="58" t="s">
        <v>183</v>
      </c>
      <c r="C25" s="58" t="s">
        <v>161</v>
      </c>
      <c r="D25" s="58" t="s">
        <v>184</v>
      </c>
      <c r="E25" s="67"/>
      <c r="F25" s="67" t="s">
        <v>51</v>
      </c>
      <c r="G25" s="67"/>
      <c r="H25" s="67" t="s">
        <v>159</v>
      </c>
      <c r="I25" s="68" t="s">
        <v>62</v>
      </c>
      <c r="J25" s="69">
        <v>100</v>
      </c>
      <c r="K25" s="69">
        <v>100</v>
      </c>
      <c r="L25" s="69">
        <v>100</v>
      </c>
      <c r="M25" s="70">
        <v>5</v>
      </c>
    </row>
    <row r="26" spans="1:13" ht="409.5" x14ac:dyDescent="0.2">
      <c r="A26" s="66" t="s">
        <v>182</v>
      </c>
      <c r="B26" s="58" t="s">
        <v>183</v>
      </c>
      <c r="C26" s="58" t="s">
        <v>161</v>
      </c>
      <c r="D26" s="58" t="s">
        <v>184</v>
      </c>
      <c r="E26" s="67"/>
      <c r="F26" s="67" t="s">
        <v>51</v>
      </c>
      <c r="G26" s="67"/>
      <c r="H26" s="67" t="s">
        <v>65</v>
      </c>
      <c r="I26" s="68" t="s">
        <v>62</v>
      </c>
      <c r="J26" s="69">
        <v>100</v>
      </c>
      <c r="K26" s="69">
        <v>100</v>
      </c>
      <c r="L26" s="69">
        <v>100</v>
      </c>
      <c r="M26" s="70">
        <v>5</v>
      </c>
    </row>
    <row r="27" spans="1:13" ht="409.5" x14ac:dyDescent="0.2">
      <c r="A27" s="66" t="s">
        <v>182</v>
      </c>
      <c r="B27" s="58" t="s">
        <v>183</v>
      </c>
      <c r="C27" s="58" t="s">
        <v>161</v>
      </c>
      <c r="D27" s="58" t="s">
        <v>184</v>
      </c>
      <c r="E27" s="67"/>
      <c r="F27" s="67" t="s">
        <v>51</v>
      </c>
      <c r="G27" s="67"/>
      <c r="H27" s="67" t="s">
        <v>64</v>
      </c>
      <c r="I27" s="68" t="s">
        <v>62</v>
      </c>
      <c r="J27" s="69">
        <v>100</v>
      </c>
      <c r="K27" s="69">
        <v>100</v>
      </c>
      <c r="L27" s="69">
        <v>100</v>
      </c>
      <c r="M27" s="70">
        <v>5</v>
      </c>
    </row>
    <row r="28" spans="1:13" ht="409.5" x14ac:dyDescent="0.2">
      <c r="A28" s="66" t="s">
        <v>182</v>
      </c>
      <c r="B28" s="58" t="s">
        <v>183</v>
      </c>
      <c r="C28" s="58" t="s">
        <v>161</v>
      </c>
      <c r="D28" s="58" t="s">
        <v>184</v>
      </c>
      <c r="E28" s="67"/>
      <c r="F28" s="67" t="s">
        <v>51</v>
      </c>
      <c r="G28" s="67"/>
      <c r="H28" s="67" t="s">
        <v>63</v>
      </c>
      <c r="I28" s="68" t="s">
        <v>62</v>
      </c>
      <c r="J28" s="69">
        <v>0</v>
      </c>
      <c r="K28" s="69">
        <v>0</v>
      </c>
      <c r="L28" s="69">
        <v>0</v>
      </c>
      <c r="M28" s="7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0"/>
  <sheetViews>
    <sheetView tabSelected="1" view="pageBreakPreview" topLeftCell="A37" zoomScaleNormal="100" zoomScaleSheetLayoutView="100" workbookViewId="0">
      <selection activeCell="D51" sqref="D5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8.6640625" customWidth="1"/>
    <col min="6" max="6" width="19.83203125" customWidth="1"/>
    <col min="7" max="7" width="34" customWidth="1"/>
    <col min="8" max="8" width="9.33203125" customWidth="1"/>
    <col min="9" max="9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93" t="s">
        <v>66</v>
      </c>
      <c r="B2" s="93"/>
      <c r="C2" s="93"/>
      <c r="D2" s="93"/>
      <c r="E2" s="93"/>
      <c r="F2" s="93"/>
      <c r="G2" s="93"/>
    </row>
    <row r="3" spans="1:7" ht="29.85" customHeight="1" x14ac:dyDescent="0.2">
      <c r="A3" s="94" t="s">
        <v>67</v>
      </c>
      <c r="B3" s="94" t="s">
        <v>68</v>
      </c>
      <c r="C3" s="94" t="s">
        <v>26</v>
      </c>
      <c r="D3" s="94" t="s">
        <v>69</v>
      </c>
      <c r="E3" s="94"/>
      <c r="F3" s="94"/>
      <c r="G3" s="94" t="s">
        <v>70</v>
      </c>
    </row>
    <row r="4" spans="1:7" ht="53.65" customHeight="1" x14ac:dyDescent="0.2">
      <c r="A4" s="94" t="s">
        <v>0</v>
      </c>
      <c r="B4" s="94" t="s">
        <v>0</v>
      </c>
      <c r="C4" s="94" t="s">
        <v>0</v>
      </c>
      <c r="D4" s="20" t="s">
        <v>71</v>
      </c>
      <c r="E4" s="20" t="s">
        <v>72</v>
      </c>
      <c r="F4" s="20" t="s">
        <v>73</v>
      </c>
      <c r="G4" s="94" t="s">
        <v>0</v>
      </c>
    </row>
    <row r="5" spans="1:7" ht="18" customHeight="1" x14ac:dyDescent="0.2">
      <c r="A5" s="20" t="s">
        <v>32</v>
      </c>
      <c r="B5" s="20" t="s">
        <v>33</v>
      </c>
      <c r="C5" s="20" t="s">
        <v>34</v>
      </c>
      <c r="D5" s="20" t="s">
        <v>35</v>
      </c>
      <c r="E5" s="20" t="s">
        <v>36</v>
      </c>
      <c r="F5" s="20" t="s">
        <v>37</v>
      </c>
      <c r="G5" s="20" t="s">
        <v>38</v>
      </c>
    </row>
    <row r="6" spans="1:7" ht="15.75" x14ac:dyDescent="0.2">
      <c r="A6" s="20" t="s">
        <v>32</v>
      </c>
      <c r="B6" s="51" t="s">
        <v>74</v>
      </c>
      <c r="C6" s="20" t="s">
        <v>75</v>
      </c>
      <c r="D6" s="43">
        <f>D9+D20+D31+D42</f>
        <v>9829106.2999999989</v>
      </c>
      <c r="E6" s="43">
        <f t="shared" ref="E6:F6" si="0">E9+E20+E31+E42</f>
        <v>9829106.2999999989</v>
      </c>
      <c r="F6" s="43">
        <f t="shared" si="0"/>
        <v>9829106.2999999989</v>
      </c>
      <c r="G6" s="19" t="s">
        <v>199</v>
      </c>
    </row>
    <row r="7" spans="1:7" ht="15.75" x14ac:dyDescent="0.2">
      <c r="A7" s="12" t="s">
        <v>76</v>
      </c>
      <c r="B7" s="50" t="s">
        <v>163</v>
      </c>
      <c r="C7" s="13" t="s">
        <v>0</v>
      </c>
      <c r="D7" s="44" t="s">
        <v>0</v>
      </c>
      <c r="E7" s="44" t="s">
        <v>0</v>
      </c>
      <c r="F7" s="44" t="s">
        <v>0</v>
      </c>
      <c r="G7" s="13" t="s">
        <v>0</v>
      </c>
    </row>
    <row r="8" spans="1:7" ht="31.5" x14ac:dyDescent="0.2">
      <c r="A8" s="20" t="s">
        <v>77</v>
      </c>
      <c r="B8" s="51" t="s">
        <v>162</v>
      </c>
      <c r="C8" s="21" t="s">
        <v>0</v>
      </c>
      <c r="D8" s="45" t="s">
        <v>0</v>
      </c>
      <c r="E8" s="45" t="s">
        <v>0</v>
      </c>
      <c r="F8" s="45" t="s">
        <v>0</v>
      </c>
      <c r="G8" s="21" t="s">
        <v>0</v>
      </c>
    </row>
    <row r="9" spans="1:7" ht="15.75" x14ac:dyDescent="0.2">
      <c r="A9" s="20" t="s">
        <v>78</v>
      </c>
      <c r="B9" s="51" t="s">
        <v>79</v>
      </c>
      <c r="C9" s="20" t="s">
        <v>75</v>
      </c>
      <c r="D9" s="43">
        <f>D10*D15-D16*D17</f>
        <v>5225664</v>
      </c>
      <c r="E9" s="43">
        <f>D9</f>
        <v>5225664</v>
      </c>
      <c r="F9" s="43">
        <f>D9</f>
        <v>5225664</v>
      </c>
      <c r="G9" s="21" t="s">
        <v>80</v>
      </c>
    </row>
    <row r="10" spans="1:7" ht="31.5" x14ac:dyDescent="0.2">
      <c r="A10" s="20" t="s">
        <v>81</v>
      </c>
      <c r="B10" s="51" t="s">
        <v>82</v>
      </c>
      <c r="C10" s="20" t="s">
        <v>75</v>
      </c>
      <c r="D10" s="46">
        <f>ROUND((D11*(D12/100*D13/100*D14/100)),2)</f>
        <v>1088.68</v>
      </c>
      <c r="E10" s="46">
        <f t="shared" ref="E10:F10" si="1">ROUND((E11*(E12/100*E13/100*E14/100)),2)</f>
        <v>1088.68</v>
      </c>
      <c r="F10" s="46">
        <f t="shared" si="1"/>
        <v>1088.68</v>
      </c>
      <c r="G10" s="21" t="s">
        <v>83</v>
      </c>
    </row>
    <row r="11" spans="1:7" ht="31.5" x14ac:dyDescent="0.2">
      <c r="A11" s="34" t="s">
        <v>84</v>
      </c>
      <c r="B11" s="51" t="s">
        <v>85</v>
      </c>
      <c r="C11" s="34" t="s">
        <v>75</v>
      </c>
      <c r="D11" s="46">
        <v>1088.68</v>
      </c>
      <c r="E11" s="46">
        <f>D11</f>
        <v>1088.68</v>
      </c>
      <c r="F11" s="46">
        <f>D11</f>
        <v>1088.68</v>
      </c>
      <c r="G11" s="35" t="s">
        <v>0</v>
      </c>
    </row>
    <row r="12" spans="1:7" ht="15.75" x14ac:dyDescent="0.2">
      <c r="A12" s="34" t="s">
        <v>86</v>
      </c>
      <c r="B12" s="51" t="s">
        <v>87</v>
      </c>
      <c r="C12" s="34" t="s">
        <v>88</v>
      </c>
      <c r="D12" s="47">
        <v>100</v>
      </c>
      <c r="E12" s="47">
        <f>D12</f>
        <v>100</v>
      </c>
      <c r="F12" s="47">
        <f>D12</f>
        <v>100</v>
      </c>
      <c r="G12" s="35" t="s">
        <v>0</v>
      </c>
    </row>
    <row r="13" spans="1:7" ht="15.75" x14ac:dyDescent="0.2">
      <c r="A13" s="34" t="s">
        <v>89</v>
      </c>
      <c r="B13" s="51" t="s">
        <v>90</v>
      </c>
      <c r="C13" s="34" t="s">
        <v>88</v>
      </c>
      <c r="D13" s="47">
        <v>100</v>
      </c>
      <c r="E13" s="47">
        <f t="shared" ref="E13:E14" si="2">D13</f>
        <v>100</v>
      </c>
      <c r="F13" s="47">
        <f t="shared" ref="F13:F14" si="3">D13</f>
        <v>100</v>
      </c>
      <c r="G13" s="35" t="s">
        <v>0</v>
      </c>
    </row>
    <row r="14" spans="1:7" ht="15.75" x14ac:dyDescent="0.2">
      <c r="A14" s="34" t="s">
        <v>91</v>
      </c>
      <c r="B14" s="51" t="s">
        <v>92</v>
      </c>
      <c r="C14" s="34" t="s">
        <v>88</v>
      </c>
      <c r="D14" s="47">
        <v>100</v>
      </c>
      <c r="E14" s="47">
        <f t="shared" si="2"/>
        <v>100</v>
      </c>
      <c r="F14" s="47">
        <f t="shared" si="3"/>
        <v>100</v>
      </c>
      <c r="G14" s="35" t="s">
        <v>0</v>
      </c>
    </row>
    <row r="15" spans="1:7" ht="31.5" x14ac:dyDescent="0.2">
      <c r="A15" s="20" t="s">
        <v>93</v>
      </c>
      <c r="B15" s="51" t="s">
        <v>94</v>
      </c>
      <c r="C15" s="20" t="s">
        <v>53</v>
      </c>
      <c r="D15" s="43">
        <f>Part1_1!K8</f>
        <v>4800</v>
      </c>
      <c r="E15" s="43">
        <f>D15</f>
        <v>4800</v>
      </c>
      <c r="F15" s="43">
        <f>D15</f>
        <v>4800</v>
      </c>
      <c r="G15" s="21" t="s">
        <v>0</v>
      </c>
    </row>
    <row r="16" spans="1:7" ht="31.5" x14ac:dyDescent="0.2">
      <c r="A16" s="20" t="s">
        <v>95</v>
      </c>
      <c r="B16" s="51" t="s">
        <v>96</v>
      </c>
      <c r="C16" s="20" t="s">
        <v>75</v>
      </c>
      <c r="D16" s="46">
        <v>0</v>
      </c>
      <c r="E16" s="46">
        <f>D16</f>
        <v>0</v>
      </c>
      <c r="F16" s="46">
        <f>E16</f>
        <v>0</v>
      </c>
      <c r="G16" s="21" t="s">
        <v>0</v>
      </c>
    </row>
    <row r="17" spans="1:7" ht="31.5" x14ac:dyDescent="0.2">
      <c r="A17" s="20" t="s">
        <v>97</v>
      </c>
      <c r="B17" s="51" t="s">
        <v>98</v>
      </c>
      <c r="C17" s="20" t="s">
        <v>53</v>
      </c>
      <c r="D17" s="46">
        <v>0</v>
      </c>
      <c r="E17" s="46">
        <f>D17</f>
        <v>0</v>
      </c>
      <c r="F17" s="46">
        <f>D17</f>
        <v>0</v>
      </c>
      <c r="G17" s="21" t="s">
        <v>0</v>
      </c>
    </row>
    <row r="18" spans="1:7" ht="15.75" x14ac:dyDescent="0.2">
      <c r="A18" s="12" t="s">
        <v>99</v>
      </c>
      <c r="B18" s="50" t="s">
        <v>164</v>
      </c>
      <c r="C18" s="13" t="s">
        <v>0</v>
      </c>
      <c r="D18" s="44" t="s">
        <v>0</v>
      </c>
      <c r="E18" s="44" t="s">
        <v>0</v>
      </c>
      <c r="F18" s="44" t="s">
        <v>0</v>
      </c>
      <c r="G18" s="13" t="s">
        <v>0</v>
      </c>
    </row>
    <row r="19" spans="1:7" ht="31.5" x14ac:dyDescent="0.2">
      <c r="A19" s="20" t="s">
        <v>100</v>
      </c>
      <c r="B19" s="51" t="s">
        <v>162</v>
      </c>
      <c r="C19" s="21" t="s">
        <v>0</v>
      </c>
      <c r="D19" s="45" t="s">
        <v>0</v>
      </c>
      <c r="E19" s="45" t="s">
        <v>0</v>
      </c>
      <c r="F19" s="45" t="s">
        <v>0</v>
      </c>
      <c r="G19" s="21" t="s">
        <v>0</v>
      </c>
    </row>
    <row r="20" spans="1:7" ht="15.75" x14ac:dyDescent="0.2">
      <c r="A20" s="20" t="s">
        <v>101</v>
      </c>
      <c r="B20" s="51" t="s">
        <v>79</v>
      </c>
      <c r="C20" s="20" t="s">
        <v>75</v>
      </c>
      <c r="D20" s="43">
        <f>D21*D26-D27*D28</f>
        <v>609660.80000000005</v>
      </c>
      <c r="E20" s="43">
        <f>D20</f>
        <v>609660.80000000005</v>
      </c>
      <c r="F20" s="43">
        <f>D20</f>
        <v>609660.80000000005</v>
      </c>
      <c r="G20" s="21" t="s">
        <v>102</v>
      </c>
    </row>
    <row r="21" spans="1:7" ht="31.5" x14ac:dyDescent="0.2">
      <c r="A21" s="20" t="s">
        <v>103</v>
      </c>
      <c r="B21" s="51" t="s">
        <v>82</v>
      </c>
      <c r="C21" s="20" t="s">
        <v>75</v>
      </c>
      <c r="D21" s="46">
        <f>ROUND((D22*(D23/100*D24/100*D25/100)),2)</f>
        <v>1088.68</v>
      </c>
      <c r="E21" s="46">
        <f t="shared" ref="E21" si="4">ROUND((E22*(E23/100*E24/100*E25/100)),2)</f>
        <v>1088.68</v>
      </c>
      <c r="F21" s="46">
        <f t="shared" ref="F21" si="5">ROUND((F22*(F23/100*F24/100*F25/100)),2)</f>
        <v>1088.68</v>
      </c>
      <c r="G21" s="21" t="s">
        <v>104</v>
      </c>
    </row>
    <row r="22" spans="1:7" ht="31.5" x14ac:dyDescent="0.2">
      <c r="A22" s="34" t="s">
        <v>105</v>
      </c>
      <c r="B22" s="51" t="s">
        <v>85</v>
      </c>
      <c r="C22" s="34" t="s">
        <v>75</v>
      </c>
      <c r="D22" s="46">
        <f>D11</f>
        <v>1088.68</v>
      </c>
      <c r="E22" s="46">
        <f>D22</f>
        <v>1088.68</v>
      </c>
      <c r="F22" s="46">
        <f>E22</f>
        <v>1088.68</v>
      </c>
      <c r="G22" s="35" t="s">
        <v>0</v>
      </c>
    </row>
    <row r="23" spans="1:7" ht="15.75" x14ac:dyDescent="0.2">
      <c r="A23" s="34" t="s">
        <v>106</v>
      </c>
      <c r="B23" s="51" t="s">
        <v>87</v>
      </c>
      <c r="C23" s="34" t="s">
        <v>88</v>
      </c>
      <c r="D23" s="47">
        <v>100</v>
      </c>
      <c r="E23" s="47">
        <f>D23</f>
        <v>100</v>
      </c>
      <c r="F23" s="47">
        <f>D23</f>
        <v>100</v>
      </c>
      <c r="G23" s="35" t="s">
        <v>0</v>
      </c>
    </row>
    <row r="24" spans="1:7" ht="15.75" x14ac:dyDescent="0.2">
      <c r="A24" s="34" t="s">
        <v>107</v>
      </c>
      <c r="B24" s="51" t="s">
        <v>90</v>
      </c>
      <c r="C24" s="34" t="s">
        <v>88</v>
      </c>
      <c r="D24" s="47">
        <f>D13</f>
        <v>100</v>
      </c>
      <c r="E24" s="47">
        <f t="shared" ref="E24:E25" si="6">D24</f>
        <v>100</v>
      </c>
      <c r="F24" s="47">
        <f t="shared" ref="F24:F25" si="7">D24</f>
        <v>100</v>
      </c>
      <c r="G24" s="35" t="s">
        <v>0</v>
      </c>
    </row>
    <row r="25" spans="1:7" ht="15.75" x14ac:dyDescent="0.2">
      <c r="A25" s="34" t="s">
        <v>108</v>
      </c>
      <c r="B25" s="51" t="s">
        <v>92</v>
      </c>
      <c r="C25" s="34" t="s">
        <v>88</v>
      </c>
      <c r="D25" s="47">
        <f>D14</f>
        <v>100</v>
      </c>
      <c r="E25" s="47">
        <f t="shared" si="6"/>
        <v>100</v>
      </c>
      <c r="F25" s="47">
        <f t="shared" si="7"/>
        <v>100</v>
      </c>
      <c r="G25" s="35" t="s">
        <v>0</v>
      </c>
    </row>
    <row r="26" spans="1:7" ht="31.5" x14ac:dyDescent="0.2">
      <c r="A26" s="20" t="s">
        <v>109</v>
      </c>
      <c r="B26" s="51" t="s">
        <v>94</v>
      </c>
      <c r="C26" s="20" t="s">
        <v>53</v>
      </c>
      <c r="D26" s="43">
        <f>Part1_1!K9</f>
        <v>560</v>
      </c>
      <c r="E26" s="43">
        <f>D26</f>
        <v>560</v>
      </c>
      <c r="F26" s="43">
        <f>D26</f>
        <v>560</v>
      </c>
      <c r="G26" s="19" t="s">
        <v>0</v>
      </c>
    </row>
    <row r="27" spans="1:7" ht="31.5" x14ac:dyDescent="0.2">
      <c r="A27" s="20" t="s">
        <v>110</v>
      </c>
      <c r="B27" s="51" t="s">
        <v>96</v>
      </c>
      <c r="C27" s="20" t="s">
        <v>75</v>
      </c>
      <c r="D27" s="46">
        <v>0</v>
      </c>
      <c r="E27" s="46">
        <f>D27</f>
        <v>0</v>
      </c>
      <c r="F27" s="46">
        <f>D27</f>
        <v>0</v>
      </c>
      <c r="G27" s="21" t="s">
        <v>0</v>
      </c>
    </row>
    <row r="28" spans="1:7" ht="31.5" x14ac:dyDescent="0.2">
      <c r="A28" s="20" t="s">
        <v>111</v>
      </c>
      <c r="B28" s="51" t="s">
        <v>98</v>
      </c>
      <c r="C28" s="20" t="s">
        <v>53</v>
      </c>
      <c r="D28" s="46">
        <f>Part1_1!L8</f>
        <v>0</v>
      </c>
      <c r="E28" s="46">
        <f>D28</f>
        <v>0</v>
      </c>
      <c r="F28" s="46">
        <f>D28</f>
        <v>0</v>
      </c>
      <c r="G28" s="21" t="s">
        <v>0</v>
      </c>
    </row>
    <row r="29" spans="1:7" ht="15.75" x14ac:dyDescent="0.2">
      <c r="A29" s="12" t="s">
        <v>112</v>
      </c>
      <c r="B29" s="50" t="s">
        <v>165</v>
      </c>
      <c r="C29" s="13" t="s">
        <v>0</v>
      </c>
      <c r="D29" s="44" t="s">
        <v>0</v>
      </c>
      <c r="E29" s="44" t="s">
        <v>0</v>
      </c>
      <c r="F29" s="44" t="s">
        <v>0</v>
      </c>
      <c r="G29" s="13" t="s">
        <v>0</v>
      </c>
    </row>
    <row r="30" spans="1:7" ht="47.25" x14ac:dyDescent="0.2">
      <c r="A30" s="20" t="s">
        <v>113</v>
      </c>
      <c r="B30" s="51" t="s">
        <v>166</v>
      </c>
      <c r="C30" s="21" t="s">
        <v>0</v>
      </c>
      <c r="D30" s="45" t="s">
        <v>0</v>
      </c>
      <c r="E30" s="45" t="s">
        <v>0</v>
      </c>
      <c r="F30" s="45" t="s">
        <v>0</v>
      </c>
      <c r="G30" s="21" t="s">
        <v>0</v>
      </c>
    </row>
    <row r="31" spans="1:7" ht="15.75" x14ac:dyDescent="0.2">
      <c r="A31" s="20" t="s">
        <v>114</v>
      </c>
      <c r="B31" s="51" t="s">
        <v>79</v>
      </c>
      <c r="C31" s="20" t="s">
        <v>75</v>
      </c>
      <c r="D31" s="43">
        <f>D32*D37-D38*D39+20.2</f>
        <v>2077028.2999999998</v>
      </c>
      <c r="E31" s="43">
        <f>D31</f>
        <v>2077028.2999999998</v>
      </c>
      <c r="F31" s="43">
        <f>D31</f>
        <v>2077028.2999999998</v>
      </c>
      <c r="G31" s="21" t="s">
        <v>115</v>
      </c>
    </row>
    <row r="32" spans="1:7" ht="31.5" x14ac:dyDescent="0.2">
      <c r="A32" s="20" t="s">
        <v>116</v>
      </c>
      <c r="B32" s="51" t="s">
        <v>82</v>
      </c>
      <c r="C32" s="20" t="s">
        <v>75</v>
      </c>
      <c r="D32" s="46">
        <f>ROUND((D33*(D34/100*D35/100*D36/100)),2)</f>
        <v>9030.4699999999993</v>
      </c>
      <c r="E32" s="46">
        <f t="shared" ref="E32" si="8">ROUND((E33*(E34/100*E35/100*E36/100)),2)</f>
        <v>9030.4699999999993</v>
      </c>
      <c r="F32" s="46">
        <f t="shared" ref="F32" si="9">ROUND((F33*(F34/100*F35/100*F36/100)),2)</f>
        <v>9030.4699999999993</v>
      </c>
      <c r="G32" s="21" t="s">
        <v>117</v>
      </c>
    </row>
    <row r="33" spans="1:7" ht="31.5" x14ac:dyDescent="0.2">
      <c r="A33" s="34" t="s">
        <v>118</v>
      </c>
      <c r="B33" s="51" t="s">
        <v>85</v>
      </c>
      <c r="C33" s="34" t="s">
        <v>75</v>
      </c>
      <c r="D33" s="46">
        <v>9573.59</v>
      </c>
      <c r="E33" s="46">
        <f>D33</f>
        <v>9573.59</v>
      </c>
      <c r="F33" s="46">
        <f>D33</f>
        <v>9573.59</v>
      </c>
      <c r="G33" s="35" t="s">
        <v>0</v>
      </c>
    </row>
    <row r="34" spans="1:7" ht="15.75" x14ac:dyDescent="0.2">
      <c r="A34" s="34" t="s">
        <v>119</v>
      </c>
      <c r="B34" s="51" t="s">
        <v>87</v>
      </c>
      <c r="C34" s="34" t="s">
        <v>88</v>
      </c>
      <c r="D34" s="47">
        <v>100</v>
      </c>
      <c r="E34" s="47">
        <f>D34</f>
        <v>100</v>
      </c>
      <c r="F34" s="47">
        <f>D34</f>
        <v>100</v>
      </c>
      <c r="G34" s="35" t="s">
        <v>0</v>
      </c>
    </row>
    <row r="35" spans="1:7" ht="15.75" x14ac:dyDescent="0.2">
      <c r="A35" s="34" t="s">
        <v>120</v>
      </c>
      <c r="B35" s="51" t="s">
        <v>90</v>
      </c>
      <c r="C35" s="34" t="s">
        <v>88</v>
      </c>
      <c r="D35" s="48">
        <v>87.396635426299994</v>
      </c>
      <c r="E35" s="47">
        <f t="shared" ref="E35:E36" si="10">D35</f>
        <v>87.396635426299994</v>
      </c>
      <c r="F35" s="47">
        <f t="shared" ref="F35:F36" si="11">D35</f>
        <v>87.396635426299994</v>
      </c>
      <c r="G35" s="35" t="s">
        <v>0</v>
      </c>
    </row>
    <row r="36" spans="1:7" ht="15.75" x14ac:dyDescent="0.2">
      <c r="A36" s="34" t="s">
        <v>121</v>
      </c>
      <c r="B36" s="51" t="s">
        <v>92</v>
      </c>
      <c r="C36" s="34" t="s">
        <v>88</v>
      </c>
      <c r="D36" s="48">
        <v>107.9296618071</v>
      </c>
      <c r="E36" s="47">
        <f t="shared" si="10"/>
        <v>107.9296618071</v>
      </c>
      <c r="F36" s="47">
        <f t="shared" si="11"/>
        <v>107.9296618071</v>
      </c>
      <c r="G36" s="35" t="s">
        <v>0</v>
      </c>
    </row>
    <row r="37" spans="1:7" ht="31.5" x14ac:dyDescent="0.2">
      <c r="A37" s="20" t="s">
        <v>122</v>
      </c>
      <c r="B37" s="51" t="s">
        <v>94</v>
      </c>
      <c r="C37" s="20" t="s">
        <v>53</v>
      </c>
      <c r="D37" s="43">
        <f>Part1_1!K10</f>
        <v>230</v>
      </c>
      <c r="E37" s="43">
        <f>D37</f>
        <v>230</v>
      </c>
      <c r="F37" s="43">
        <f>D37</f>
        <v>230</v>
      </c>
      <c r="G37" s="21" t="s">
        <v>0</v>
      </c>
    </row>
    <row r="38" spans="1:7" ht="31.5" x14ac:dyDescent="0.2">
      <c r="A38" s="20" t="s">
        <v>123</v>
      </c>
      <c r="B38" s="51" t="s">
        <v>96</v>
      </c>
      <c r="C38" s="20" t="s">
        <v>75</v>
      </c>
      <c r="D38" s="46">
        <v>0</v>
      </c>
      <c r="E38" s="46">
        <f t="shared" ref="E38" si="12">D38</f>
        <v>0</v>
      </c>
      <c r="F38" s="46">
        <f t="shared" ref="F38" si="13">D38</f>
        <v>0</v>
      </c>
      <c r="G38" s="21" t="s">
        <v>0</v>
      </c>
    </row>
    <row r="39" spans="1:7" ht="31.5" x14ac:dyDescent="0.2">
      <c r="A39" s="20" t="s">
        <v>124</v>
      </c>
      <c r="B39" s="51" t="s">
        <v>98</v>
      </c>
      <c r="C39" s="20" t="s">
        <v>53</v>
      </c>
      <c r="D39" s="46">
        <f>Part1_1!L9</f>
        <v>0</v>
      </c>
      <c r="E39" s="46">
        <f>D39</f>
        <v>0</v>
      </c>
      <c r="F39" s="46">
        <f>D39</f>
        <v>0</v>
      </c>
      <c r="G39" s="21"/>
    </row>
    <row r="40" spans="1:7" ht="15.75" x14ac:dyDescent="0.2">
      <c r="A40" s="71" t="s">
        <v>186</v>
      </c>
      <c r="B40" s="52" t="s">
        <v>182</v>
      </c>
      <c r="C40" s="53" t="s">
        <v>0</v>
      </c>
      <c r="D40" s="46" t="s">
        <v>0</v>
      </c>
      <c r="E40" s="46" t="s">
        <v>0</v>
      </c>
      <c r="F40" s="46" t="s">
        <v>0</v>
      </c>
      <c r="G40" s="54" t="s">
        <v>0</v>
      </c>
    </row>
    <row r="41" spans="1:7" ht="31.5" x14ac:dyDescent="0.2">
      <c r="A41" s="71" t="s">
        <v>187</v>
      </c>
      <c r="B41" s="51" t="s">
        <v>183</v>
      </c>
      <c r="C41" s="53" t="s">
        <v>0</v>
      </c>
      <c r="D41" s="46" t="s">
        <v>0</v>
      </c>
      <c r="E41" s="46" t="s">
        <v>0</v>
      </c>
      <c r="F41" s="46" t="s">
        <v>0</v>
      </c>
      <c r="G41" s="54" t="s">
        <v>0</v>
      </c>
    </row>
    <row r="42" spans="1:7" ht="15.75" x14ac:dyDescent="0.2">
      <c r="A42" s="71" t="s">
        <v>188</v>
      </c>
      <c r="B42" s="51" t="s">
        <v>79</v>
      </c>
      <c r="C42" s="53" t="s">
        <v>75</v>
      </c>
      <c r="D42" s="43">
        <f>D43*D48-D49*D50+20.2</f>
        <v>1916753.2</v>
      </c>
      <c r="E42" s="43">
        <f>D42</f>
        <v>1916753.2</v>
      </c>
      <c r="F42" s="43">
        <f>D42</f>
        <v>1916753.2</v>
      </c>
      <c r="G42" s="19" t="s">
        <v>197</v>
      </c>
    </row>
    <row r="43" spans="1:7" ht="31.5" x14ac:dyDescent="0.2">
      <c r="A43" s="71" t="s">
        <v>189</v>
      </c>
      <c r="B43" s="51" t="s">
        <v>82</v>
      </c>
      <c r="C43" s="53" t="s">
        <v>75</v>
      </c>
      <c r="D43" s="46">
        <f>ROUND((D44*(D45/100*D46/100*D47/100)),2)</f>
        <v>91273</v>
      </c>
      <c r="E43" s="46">
        <f t="shared" ref="E43:F43" si="14">ROUND((E44*(E45/100*E46/100*E47/100)),2)</f>
        <v>91273</v>
      </c>
      <c r="F43" s="46">
        <f t="shared" si="14"/>
        <v>91273</v>
      </c>
      <c r="G43" s="19" t="s">
        <v>198</v>
      </c>
    </row>
    <row r="44" spans="1:7" ht="31.5" x14ac:dyDescent="0.2">
      <c r="A44" s="71" t="s">
        <v>190</v>
      </c>
      <c r="B44" s="51" t="s">
        <v>85</v>
      </c>
      <c r="C44" s="53" t="s">
        <v>75</v>
      </c>
      <c r="D44" s="46">
        <v>23769.23</v>
      </c>
      <c r="E44" s="46">
        <f>D44</f>
        <v>23769.23</v>
      </c>
      <c r="F44" s="46">
        <f>D44</f>
        <v>23769.23</v>
      </c>
      <c r="G44" s="54" t="s">
        <v>0</v>
      </c>
    </row>
    <row r="45" spans="1:7" ht="15.75" x14ac:dyDescent="0.2">
      <c r="A45" s="71" t="s">
        <v>191</v>
      </c>
      <c r="B45" s="51" t="s">
        <v>87</v>
      </c>
      <c r="C45" s="53" t="s">
        <v>88</v>
      </c>
      <c r="D45" s="47">
        <v>100</v>
      </c>
      <c r="E45" s="47">
        <f t="shared" ref="E45:F49" si="15">D45</f>
        <v>100</v>
      </c>
      <c r="F45" s="47">
        <f>E45</f>
        <v>100</v>
      </c>
      <c r="G45" s="54" t="s">
        <v>0</v>
      </c>
    </row>
    <row r="46" spans="1:7" ht="15.75" x14ac:dyDescent="0.2">
      <c r="A46" s="71" t="s">
        <v>192</v>
      </c>
      <c r="B46" s="51" t="s">
        <v>90</v>
      </c>
      <c r="C46" s="53" t="s">
        <v>88</v>
      </c>
      <c r="D46" s="48">
        <v>290.51625709389998</v>
      </c>
      <c r="E46" s="48">
        <f t="shared" si="15"/>
        <v>290.51625709389998</v>
      </c>
      <c r="F46" s="48">
        <f t="shared" si="15"/>
        <v>290.51625709389998</v>
      </c>
      <c r="G46" s="54" t="s">
        <v>0</v>
      </c>
    </row>
    <row r="47" spans="1:7" ht="15.75" x14ac:dyDescent="0.2">
      <c r="A47" s="71" t="s">
        <v>193</v>
      </c>
      <c r="B47" s="51" t="s">
        <v>92</v>
      </c>
      <c r="C47" s="53" t="s">
        <v>88</v>
      </c>
      <c r="D47" s="48">
        <v>132.17726828709999</v>
      </c>
      <c r="E47" s="48">
        <f t="shared" si="15"/>
        <v>132.17726828709999</v>
      </c>
      <c r="F47" s="48">
        <f t="shared" si="15"/>
        <v>132.17726828709999</v>
      </c>
      <c r="G47" s="54" t="s">
        <v>0</v>
      </c>
    </row>
    <row r="48" spans="1:7" ht="31.5" x14ac:dyDescent="0.2">
      <c r="A48" s="71" t="s">
        <v>194</v>
      </c>
      <c r="B48" s="51" t="s">
        <v>94</v>
      </c>
      <c r="C48" s="53" t="s">
        <v>185</v>
      </c>
      <c r="D48" s="43">
        <f>Part1_1!K11</f>
        <v>21</v>
      </c>
      <c r="E48" s="43">
        <f t="shared" si="15"/>
        <v>21</v>
      </c>
      <c r="F48" s="43">
        <f t="shared" si="15"/>
        <v>21</v>
      </c>
      <c r="G48" s="54" t="s">
        <v>0</v>
      </c>
    </row>
    <row r="49" spans="1:10" ht="31.5" x14ac:dyDescent="0.2">
      <c r="A49" s="71" t="s">
        <v>195</v>
      </c>
      <c r="B49" s="51" t="s">
        <v>96</v>
      </c>
      <c r="C49" s="53" t="s">
        <v>75</v>
      </c>
      <c r="D49" s="46">
        <v>0</v>
      </c>
      <c r="E49" s="46">
        <f t="shared" si="15"/>
        <v>0</v>
      </c>
      <c r="F49" s="46">
        <f t="shared" si="15"/>
        <v>0</v>
      </c>
      <c r="G49" s="54" t="s">
        <v>0</v>
      </c>
    </row>
    <row r="50" spans="1:10" ht="31.5" x14ac:dyDescent="0.2">
      <c r="A50" s="71" t="s">
        <v>196</v>
      </c>
      <c r="B50" s="51" t="s">
        <v>98</v>
      </c>
      <c r="C50" s="53" t="s">
        <v>53</v>
      </c>
      <c r="D50" s="46">
        <v>0</v>
      </c>
      <c r="E50" s="46">
        <v>0</v>
      </c>
      <c r="F50" s="46">
        <v>0</v>
      </c>
      <c r="G50" s="54" t="s">
        <v>0</v>
      </c>
    </row>
    <row r="51" spans="1:10" ht="47.25" x14ac:dyDescent="0.2">
      <c r="A51" s="20" t="s">
        <v>33</v>
      </c>
      <c r="B51" s="52" t="s">
        <v>125</v>
      </c>
      <c r="C51" s="20" t="s">
        <v>75</v>
      </c>
      <c r="D51" s="49">
        <v>794464.07</v>
      </c>
      <c r="E51" s="43">
        <f t="shared" ref="E51" si="16">D51</f>
        <v>794464.07</v>
      </c>
      <c r="F51" s="43">
        <f t="shared" ref="F51" si="17">D51</f>
        <v>794464.07</v>
      </c>
      <c r="G51" s="11"/>
      <c r="I51" s="25"/>
      <c r="J51" s="25"/>
    </row>
    <row r="52" spans="1:10" ht="15.75" x14ac:dyDescent="0.2">
      <c r="A52" s="20" t="s">
        <v>34</v>
      </c>
      <c r="B52" s="51" t="s">
        <v>126</v>
      </c>
      <c r="C52" s="20" t="s">
        <v>88</v>
      </c>
      <c r="D52" s="47">
        <v>100</v>
      </c>
      <c r="E52" s="47">
        <v>100</v>
      </c>
      <c r="F52" s="47">
        <v>100</v>
      </c>
      <c r="G52" s="21" t="s">
        <v>0</v>
      </c>
      <c r="I52" s="25"/>
      <c r="J52" s="24"/>
    </row>
    <row r="53" spans="1:10" ht="15.75" x14ac:dyDescent="0.2">
      <c r="A53" s="20" t="s">
        <v>35</v>
      </c>
      <c r="B53" s="51" t="s">
        <v>127</v>
      </c>
      <c r="C53" s="20" t="s">
        <v>75</v>
      </c>
      <c r="D53" s="49">
        <f>D51+D6</f>
        <v>10623570.369999999</v>
      </c>
      <c r="E53" s="43">
        <f>E51+E6</f>
        <v>10623570.369999999</v>
      </c>
      <c r="F53" s="43">
        <f>F51+F6</f>
        <v>10623570.369999999</v>
      </c>
      <c r="G53" s="21" t="s">
        <v>128</v>
      </c>
      <c r="I53" s="25"/>
      <c r="J53" s="24"/>
    </row>
    <row r="54" spans="1:10" ht="12.75" customHeight="1" x14ac:dyDescent="0.2">
      <c r="A54" s="24"/>
      <c r="B54" s="25"/>
      <c r="C54" s="24"/>
      <c r="D54" s="26"/>
      <c r="E54" s="26"/>
      <c r="F54" s="26"/>
      <c r="G54" s="25"/>
      <c r="I54" s="25"/>
      <c r="J54" s="24"/>
    </row>
    <row r="55" spans="1:10" ht="12.75" customHeight="1" x14ac:dyDescent="0.2">
      <c r="A55" s="24"/>
      <c r="B55" s="25"/>
      <c r="C55" s="24"/>
      <c r="D55" s="26"/>
      <c r="E55" s="26"/>
      <c r="F55" s="26"/>
      <c r="G55" s="25"/>
      <c r="I55" s="25"/>
      <c r="J55" s="24"/>
    </row>
    <row r="56" spans="1:10" ht="12.75" customHeight="1" x14ac:dyDescent="0.2">
      <c r="A56" s="24"/>
      <c r="B56" s="25"/>
      <c r="C56" s="24"/>
      <c r="D56" s="26"/>
      <c r="E56" s="26"/>
      <c r="F56" s="26"/>
      <c r="G56" s="25"/>
      <c r="I56" s="25"/>
      <c r="J56" s="24"/>
    </row>
    <row r="57" spans="1:10" x14ac:dyDescent="0.2">
      <c r="I57" s="25"/>
      <c r="J57" s="24"/>
    </row>
    <row r="58" spans="1:10" x14ac:dyDescent="0.2">
      <c r="I58" s="25"/>
      <c r="J58" s="24"/>
    </row>
    <row r="59" spans="1:10" x14ac:dyDescent="0.2">
      <c r="I59" s="25"/>
      <c r="J59" s="24"/>
    </row>
    <row r="60" spans="1:10" x14ac:dyDescent="0.2">
      <c r="I60" s="25"/>
      <c r="J60" s="24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8" fitToHeight="0" orientation="landscape" r:id="rId1"/>
  <headerFooter>
    <oddFooter>&amp;C&amp;P из &amp;N</oddFooter>
  </headerFooter>
  <rowBreaks count="1" manualBreakCount="1">
    <brk id="2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81" t="s">
        <v>129</v>
      </c>
      <c r="B2" s="81"/>
      <c r="C2" s="81"/>
    </row>
    <row r="3" spans="1:3" ht="11.45" customHeight="1" x14ac:dyDescent="0.2">
      <c r="A3" s="78" t="s">
        <v>0</v>
      </c>
      <c r="B3" s="78"/>
      <c r="C3" s="78"/>
    </row>
    <row r="4" spans="1:3" ht="21.6" customHeight="1" x14ac:dyDescent="0.2">
      <c r="A4" s="78" t="s">
        <v>130</v>
      </c>
      <c r="B4" s="78"/>
      <c r="C4" s="78"/>
    </row>
    <row r="5" spans="1:3" ht="21.6" customHeight="1" x14ac:dyDescent="0.2">
      <c r="A5" s="9" t="s">
        <v>67</v>
      </c>
      <c r="B5" s="9" t="s">
        <v>131</v>
      </c>
      <c r="C5" s="9" t="s">
        <v>132</v>
      </c>
    </row>
    <row r="6" spans="1:3" ht="12.75" customHeight="1" x14ac:dyDescent="0.2">
      <c r="A6" s="9" t="s">
        <v>32</v>
      </c>
      <c r="B6" s="10" t="s">
        <v>133</v>
      </c>
      <c r="C6" s="10" t="s">
        <v>134</v>
      </c>
    </row>
    <row r="7" spans="1:3" ht="12.75" customHeight="1" x14ac:dyDescent="0.2">
      <c r="A7" s="9" t="s">
        <v>33</v>
      </c>
      <c r="B7" s="10" t="s">
        <v>135</v>
      </c>
      <c r="C7" s="10" t="s">
        <v>136</v>
      </c>
    </row>
    <row r="8" spans="1:3" ht="11.45" customHeight="1" x14ac:dyDescent="0.2">
      <c r="A8" s="78" t="s">
        <v>0</v>
      </c>
      <c r="B8" s="78"/>
      <c r="C8" s="78"/>
    </row>
    <row r="9" spans="1:3" ht="21.6" customHeight="1" x14ac:dyDescent="0.2">
      <c r="A9" s="96" t="s">
        <v>137</v>
      </c>
      <c r="B9" s="96"/>
      <c r="C9" s="96"/>
    </row>
    <row r="10" spans="1:3" ht="12.75" customHeight="1" x14ac:dyDescent="0.2">
      <c r="A10" s="9" t="s">
        <v>32</v>
      </c>
      <c r="B10" s="95" t="s">
        <v>138</v>
      </c>
      <c r="C10" s="95"/>
    </row>
    <row r="11" spans="1:3" ht="12.75" customHeight="1" x14ac:dyDescent="0.2">
      <c r="A11" s="9" t="s">
        <v>33</v>
      </c>
      <c r="B11" s="95" t="s">
        <v>139</v>
      </c>
      <c r="C11" s="95"/>
    </row>
    <row r="12" spans="1:3" ht="11.45" customHeight="1" x14ac:dyDescent="0.2">
      <c r="A12" s="78" t="s">
        <v>0</v>
      </c>
      <c r="B12" s="78"/>
      <c r="C12" s="78"/>
    </row>
    <row r="13" spans="1:3" ht="21.6" customHeight="1" x14ac:dyDescent="0.2">
      <c r="A13" s="96" t="s">
        <v>140</v>
      </c>
      <c r="B13" s="96"/>
      <c r="C13" s="96"/>
    </row>
    <row r="14" spans="1:3" ht="12.75" customHeight="1" x14ac:dyDescent="0.2">
      <c r="A14" s="9" t="s">
        <v>32</v>
      </c>
      <c r="B14" s="95" t="s">
        <v>141</v>
      </c>
      <c r="C14" s="95"/>
    </row>
    <row r="15" spans="1:3" ht="11.45" customHeight="1" x14ac:dyDescent="0.2">
      <c r="A15" s="78" t="s">
        <v>0</v>
      </c>
      <c r="B15" s="78"/>
      <c r="C15" s="78"/>
    </row>
    <row r="16" spans="1:3" ht="29.45" customHeight="1" x14ac:dyDescent="0.2">
      <c r="A16" s="81" t="s">
        <v>142</v>
      </c>
      <c r="B16" s="81"/>
      <c r="C16" s="81"/>
    </row>
    <row r="17" spans="1:3" ht="10.35" customHeight="1" x14ac:dyDescent="0.2">
      <c r="A17" s="93" t="s">
        <v>0</v>
      </c>
      <c r="B17" s="93"/>
      <c r="C17" s="93"/>
    </row>
    <row r="18" spans="1:3" ht="28.9" customHeight="1" x14ac:dyDescent="0.2">
      <c r="A18" s="9" t="s">
        <v>67</v>
      </c>
      <c r="B18" s="9" t="s">
        <v>143</v>
      </c>
      <c r="C18" s="9" t="s">
        <v>144</v>
      </c>
    </row>
    <row r="19" spans="1:3" ht="12.75" customHeight="1" x14ac:dyDescent="0.2">
      <c r="A19" s="9" t="s">
        <v>32</v>
      </c>
      <c r="B19" s="10" t="s">
        <v>145</v>
      </c>
      <c r="C19" s="10" t="s">
        <v>0</v>
      </c>
    </row>
    <row r="20" spans="1:3" ht="12.75" customHeight="1" x14ac:dyDescent="0.2">
      <c r="A20" s="9" t="s">
        <v>33</v>
      </c>
      <c r="B20" s="10" t="s">
        <v>146</v>
      </c>
      <c r="C20" s="10" t="s">
        <v>0</v>
      </c>
    </row>
    <row r="21" spans="1:3" ht="28.9" customHeight="1" x14ac:dyDescent="0.2">
      <c r="A21" s="9" t="s">
        <v>34</v>
      </c>
      <c r="B21" s="10" t="s">
        <v>147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2022-01-24T07:27:28Z</dcterms:modified>
</cp:coreProperties>
</file>